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defaultThemeVersion="166925"/>
  <mc:AlternateContent xmlns:mc="http://schemas.openxmlformats.org/markup-compatibility/2006">
    <mc:Choice Requires="x15">
      <x15ac:absPath xmlns:x15ac="http://schemas.microsoft.com/office/spreadsheetml/2010/11/ac" url="C:\Users\801489\Downloads\"/>
    </mc:Choice>
  </mc:AlternateContent>
  <xr:revisionPtr revIDLastSave="0" documentId="13_ncr:1_{A6D8FC92-F1F9-4AF7-974A-CC145FC8BA54}" xr6:coauthVersionLast="36" xr6:coauthVersionMax="36" xr10:uidLastSave="{00000000-0000-0000-0000-000000000000}"/>
  <bookViews>
    <workbookView xWindow="0" yWindow="0" windowWidth="28800" windowHeight="11940" tabRatio="791" firstSheet="1" activeTab="1" xr2:uid="{00000000-000D-0000-FFFF-FFFF00000000}"/>
  </bookViews>
  <sheets>
    <sheet name="0825部長レク用" sheetId="8" state="hidden" r:id="rId1"/>
    <sheet name="説明資料" sheetId="11" r:id="rId2"/>
    <sheet name="☆自己評価シート☆" sheetId="4" r:id="rId3"/>
    <sheet name="(別添様式)数値項目計算用" sheetId="5" r:id="rId4"/>
    <sheet name="参照用データ" sheetId="7" r:id="rId5"/>
    <sheet name="項目修正比較（井野瀬先生後様式&amp;項目変更）" sheetId="1" state="hidden" r:id="rId6"/>
    <sheet name="【参考】他自治体との比較" sheetId="2" state="hidden" r:id="rId7"/>
  </sheets>
  <definedNames>
    <definedName name="_xlnm.Print_Area" localSheetId="3">'(別添様式)数値項目計算用'!$A$1:$N$87</definedName>
    <definedName name="_xlnm.Print_Area" localSheetId="2">☆自己評価シート☆!$A$1:$L$31</definedName>
    <definedName name="_xlnm.Print_Area" localSheetId="0">'0825部長レク用'!$A$1:$L$23</definedName>
    <definedName name="_xlnm.Print_Area" localSheetId="5">'項目修正比較（井野瀬先生後様式&amp;項目変更）'!$A$1:$G$35</definedName>
    <definedName name="_xlnm.Print_Area" localSheetId="4">参照用データ!$A$1:$H$111</definedName>
    <definedName name="_xlnm.Print_Area" localSheetId="1">説明資料!$B$1:$J$53</definedName>
    <definedName name="_xlnm.Print_Titles" localSheetId="3">'(別添様式)数値項目計算用'!$1:$2</definedName>
    <definedName name="_xlnm.Print_Titles" localSheetId="2">☆自己評価シート☆!$1:$7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5" l="1"/>
  <c r="C54" i="5"/>
  <c r="K26" i="5"/>
  <c r="M26" i="5" s="1"/>
  <c r="K27" i="5"/>
  <c r="M27" i="5" s="1"/>
  <c r="K28" i="5"/>
  <c r="M28" i="5" s="1"/>
  <c r="G52" i="5" l="1"/>
  <c r="G53" i="5"/>
  <c r="G51" i="5"/>
  <c r="G54" i="5" s="1"/>
  <c r="K28" i="4" l="1"/>
  <c r="H18" i="4" l="1"/>
  <c r="H19" i="4"/>
  <c r="H55" i="7"/>
  <c r="H56" i="7"/>
  <c r="H57" i="7"/>
  <c r="H58" i="7"/>
  <c r="H59" i="7"/>
  <c r="H60" i="7"/>
  <c r="H61" i="7"/>
  <c r="H62" i="7"/>
  <c r="H63" i="7"/>
  <c r="H64" i="7"/>
  <c r="H65" i="7"/>
  <c r="H66" i="7"/>
  <c r="H67" i="7"/>
  <c r="H68" i="7"/>
  <c r="H69" i="7"/>
  <c r="H70" i="7"/>
  <c r="H71" i="7"/>
  <c r="H72" i="7"/>
  <c r="H73" i="7"/>
  <c r="H74" i="7"/>
  <c r="H75" i="7"/>
  <c r="H76" i="7"/>
  <c r="H77" i="7"/>
  <c r="H78" i="7"/>
  <c r="H79" i="7"/>
  <c r="H80" i="7"/>
  <c r="H81" i="7"/>
  <c r="K22" i="4"/>
  <c r="K23" i="4"/>
  <c r="K24" i="4"/>
  <c r="K21" i="4"/>
  <c r="K18" i="4" l="1"/>
  <c r="J2" i="5"/>
  <c r="H27" i="4"/>
  <c r="K27" i="4" s="1"/>
  <c r="H25" i="4"/>
  <c r="H20" i="4"/>
  <c r="K20" i="4" s="1"/>
  <c r="H15" i="4"/>
  <c r="K15" i="4" s="1"/>
  <c r="H14" i="4"/>
  <c r="K14" i="4" s="1"/>
  <c r="K8" i="4"/>
  <c r="K25" i="4"/>
  <c r="K16" i="4" l="1"/>
  <c r="G18" i="5" l="1"/>
  <c r="G19" i="5"/>
  <c r="E18" i="5"/>
  <c r="E19" i="5"/>
  <c r="C18" i="5"/>
  <c r="C19" i="5"/>
  <c r="G33" i="5" l="1"/>
  <c r="K13" i="4" l="1"/>
  <c r="K10" i="4"/>
  <c r="K9" i="4"/>
  <c r="I6" i="5" l="1"/>
  <c r="G86" i="5"/>
  <c r="E27" i="7" l="1"/>
  <c r="E6" i="7"/>
  <c r="E21" i="7"/>
  <c r="E20" i="7"/>
  <c r="E19" i="7"/>
  <c r="E18" i="7"/>
  <c r="E17" i="7"/>
  <c r="E16" i="7"/>
  <c r="E15" i="7"/>
  <c r="E14" i="7"/>
  <c r="E13" i="7"/>
  <c r="E12" i="7"/>
  <c r="E11" i="7"/>
  <c r="E10" i="7"/>
  <c r="E9" i="7"/>
  <c r="E8" i="7"/>
  <c r="E7" i="7"/>
  <c r="E42" i="7"/>
  <c r="E41" i="7"/>
  <c r="E40" i="7"/>
  <c r="E39" i="7"/>
  <c r="E38" i="7"/>
  <c r="E37" i="7"/>
  <c r="E36" i="7"/>
  <c r="E35" i="7"/>
  <c r="E34" i="7"/>
  <c r="E33" i="7"/>
  <c r="E32" i="7"/>
  <c r="E31" i="7"/>
  <c r="E30" i="7"/>
  <c r="E29" i="7"/>
  <c r="E28" i="7"/>
  <c r="K11" i="4" l="1"/>
  <c r="G38" i="5" l="1"/>
  <c r="C16" i="5"/>
  <c r="C17" i="5" s="1"/>
  <c r="E16" i="5"/>
  <c r="E17" i="5" s="1"/>
  <c r="G16" i="5"/>
  <c r="G17" i="5" s="1"/>
  <c r="I15" i="5"/>
  <c r="I14" i="5"/>
  <c r="G12" i="5"/>
  <c r="G13" i="5" s="1"/>
  <c r="E12" i="5"/>
  <c r="E13" i="5" s="1"/>
  <c r="C12" i="5"/>
  <c r="C13" i="5" s="1"/>
  <c r="I11" i="5"/>
  <c r="I10" i="5"/>
  <c r="I7" i="5"/>
  <c r="G8" i="5"/>
  <c r="G9" i="5" s="1"/>
  <c r="G21" i="5" s="1"/>
  <c r="E8" i="5"/>
  <c r="E9" i="5" s="1"/>
  <c r="E21" i="5" s="1"/>
  <c r="C8" i="5"/>
  <c r="C9" i="5" s="1"/>
  <c r="C21" i="5" s="1"/>
  <c r="I16" i="5" l="1"/>
  <c r="I17" i="5" s="1"/>
  <c r="G20" i="5"/>
  <c r="I8" i="5"/>
  <c r="I9" i="5" s="1"/>
  <c r="I21" i="5" s="1"/>
  <c r="I19" i="5"/>
  <c r="E20" i="5"/>
  <c r="I12" i="5"/>
  <c r="I13" i="5" s="1"/>
  <c r="I18" i="5"/>
  <c r="C20" i="5"/>
  <c r="E115" i="7"/>
  <c r="E107" i="7"/>
  <c r="E106" i="7"/>
  <c r="E105" i="7"/>
  <c r="E104" i="7"/>
  <c r="E103" i="7"/>
  <c r="E102" i="7"/>
  <c r="E101" i="7"/>
  <c r="E100" i="7"/>
  <c r="E99" i="7"/>
  <c r="E98" i="7"/>
  <c r="E97" i="7"/>
  <c r="E96" i="7"/>
  <c r="E95" i="7"/>
  <c r="E94" i="7"/>
  <c r="E93" i="7"/>
  <c r="E92" i="7"/>
  <c r="E91" i="7"/>
  <c r="H46" i="7"/>
  <c r="G46" i="7"/>
  <c r="F46" i="7"/>
  <c r="E46" i="7" l="1"/>
  <c r="I20" i="5"/>
  <c r="K26" i="4" l="1"/>
  <c r="K29" i="4" s="1"/>
  <c r="K31" i="4" s="1"/>
  <c r="K17" i="4"/>
  <c r="K12" i="4"/>
</calcChain>
</file>

<file path=xl/sharedStrings.xml><?xml version="1.0" encoding="utf-8"?>
<sst xmlns="http://schemas.openxmlformats.org/spreadsheetml/2006/main" count="893" uniqueCount="383">
  <si>
    <t>会社の方針として女性活躍に取り組む方針を明示し、従業員に周知している。</t>
  </si>
  <si>
    <t>女性活躍を推進するための体制（担当部署の設置等）が作られている。</t>
  </si>
  <si>
    <t>女性活躍に向けた職場の状況把握・課題分析及び課題解決に向けた取組（アンケート調査やヒアリング等）を実施している。</t>
  </si>
  <si>
    <t>男性育休取得率が県内平均値（●●％）以上である。</t>
  </si>
  <si>
    <t>問２</t>
  </si>
  <si>
    <t>管理職を対象に、女性活躍についての意識改革や人材育成等についての研修を実施している。</t>
  </si>
  <si>
    <t>女性管理職候補を対象に、意識改革やキャリアアップ等についての研修を実施している。</t>
  </si>
  <si>
    <t>女性の昇進促進に向けた取り組みを行っている（メンター制度の導入、ロールモデル人材の育成等）。</t>
  </si>
  <si>
    <t>従業員が望むライフプラン・キャリアに関する考え方を確認し、希望する働き方を応援する仕組みがある（上司と部下1対1での面談機会など）。</t>
  </si>
  <si>
    <t>過去３年間に女性役員（経営者を含む）を登用している。</t>
  </si>
  <si>
    <t>過去３年間で、係長相当職に占める女性割合が増加している。</t>
  </si>
  <si>
    <t>過去３年間で女性の採用比率（正規雇用に限る）が増加している。</t>
  </si>
  <si>
    <t>過去３年間で、これまで女性が少なかった職場や職種に女性を配置している。</t>
  </si>
  <si>
    <t>女性活躍推進法に基づく一般事業主行動計画を策定し、従業員に周知、外部に公表、労働局に届け出ている。</t>
  </si>
  <si>
    <t>女性登用や女性活躍に関する取組内容を具体的に社外に開示している。</t>
  </si>
  <si>
    <t>過去３年間で、正規従業員における男女間の平均勤続年数差が縮小した、もしくは差がない状態で推移している。</t>
  </si>
  <si>
    <t>直近年度における女性正規従業員の平均勤続年数が産業毎の平均値以上である。</t>
  </si>
  <si>
    <r>
      <t>女性従業員の賃金割合が男性の７割以上である。</t>
    </r>
    <r>
      <rPr>
        <b/>
        <sz val="11"/>
        <color theme="1"/>
        <rFont val="ＭＳ ゴシック"/>
        <family val="3"/>
        <charset val="128"/>
      </rPr>
      <t>【Ｐ】</t>
    </r>
  </si>
  <si>
    <t>本人の希望に応じ、職務や勤務地を限定できる体制となっている（もしくは職務や勤務地を限定する制度がある）。</t>
  </si>
  <si>
    <t>非正規従業員を対象とした正規従業員への転換制度があり、実際に制度利用した女性従業員がいる。</t>
  </si>
  <si>
    <t>テレワークや在宅勤務など、働く場所や時間に捉われない柔軟な働き方を導入している。</t>
  </si>
  <si>
    <t>時間単位もしくは半日単位で利用できる年次有給休暇制度がある。</t>
  </si>
  <si>
    <t>育児・介護休業、子の看護休暇、介護休暇について、育児・介護休業法で定める基準を超える制度がある。</t>
  </si>
  <si>
    <t>直近年度における正規従業員の月平均所定外労働時間が県平均（●●時間）以内である。</t>
  </si>
  <si>
    <t>事業所内保育施設の設置・運営や育児・介護等に要する経費の援助を行っている。</t>
  </si>
  <si>
    <t>問３</t>
  </si>
  <si>
    <t>男女Cアンケート</t>
    <rPh sb="0" eb="2">
      <t>ダンジョ</t>
    </rPh>
    <phoneticPr fontId="6"/>
  </si>
  <si>
    <t>女活表彰
神戸市</t>
    <rPh sb="0" eb="1">
      <t>オンナ</t>
    </rPh>
    <rPh sb="1" eb="2">
      <t>カツ</t>
    </rPh>
    <rPh sb="2" eb="4">
      <t>ヒョウショウ</t>
    </rPh>
    <rPh sb="5" eb="7">
      <t>コウベ</t>
    </rPh>
    <rPh sb="7" eb="8">
      <t>シ</t>
    </rPh>
    <phoneticPr fontId="6"/>
  </si>
  <si>
    <t>神戸市</t>
    <rPh sb="0" eb="3">
      <t>コウベシ</t>
    </rPh>
    <phoneticPr fontId="6"/>
  </si>
  <si>
    <t>女活表彰</t>
    <rPh sb="0" eb="1">
      <t>オンナ</t>
    </rPh>
    <rPh sb="1" eb="2">
      <t>カツ</t>
    </rPh>
    <rPh sb="2" eb="4">
      <t>ヒョウショウ</t>
    </rPh>
    <phoneticPr fontId="6"/>
  </si>
  <si>
    <t>滋賀県</t>
    <rPh sb="0" eb="3">
      <t>シガケン</t>
    </rPh>
    <phoneticPr fontId="6"/>
  </si>
  <si>
    <t>えるぼし</t>
    <phoneticPr fontId="6"/>
  </si>
  <si>
    <t>大阪市</t>
    <rPh sb="0" eb="3">
      <t>オオサカシ</t>
    </rPh>
    <phoneticPr fontId="6"/>
  </si>
  <si>
    <t>兵庫県
女活表彰</t>
    <rPh sb="0" eb="3">
      <t>ヒョウゴケン</t>
    </rPh>
    <rPh sb="4" eb="5">
      <t>オンナ</t>
    </rPh>
    <rPh sb="5" eb="6">
      <t>カツ</t>
    </rPh>
    <rPh sb="6" eb="8">
      <t>ヒョウショウ</t>
    </rPh>
    <phoneticPr fontId="6"/>
  </si>
  <si>
    <t>兵庫県
WLB認定</t>
    <rPh sb="0" eb="3">
      <t>ヒョウゴケン</t>
    </rPh>
    <rPh sb="7" eb="9">
      <t>ニンテイ</t>
    </rPh>
    <phoneticPr fontId="6"/>
  </si>
  <si>
    <t>４女性の定着促進</t>
    <rPh sb="1" eb="3">
      <t>ジョセイ</t>
    </rPh>
    <rPh sb="4" eb="6">
      <t>テイチャク</t>
    </rPh>
    <rPh sb="6" eb="8">
      <t>ソクシン</t>
    </rPh>
    <phoneticPr fontId="6"/>
  </si>
  <si>
    <t>５仕事と生活の両立支援</t>
    <rPh sb="1" eb="3">
      <t>シゴト</t>
    </rPh>
    <rPh sb="4" eb="6">
      <t>セイカツ</t>
    </rPh>
    <rPh sb="7" eb="9">
      <t>リョウリツ</t>
    </rPh>
    <rPh sb="9" eb="11">
      <t>シエン</t>
    </rPh>
    <phoneticPr fontId="6"/>
  </si>
  <si>
    <t>１意識・職場風土の醸成</t>
    <rPh sb="1" eb="3">
      <t>イシキ</t>
    </rPh>
    <rPh sb="4" eb="6">
      <t>ショクバ</t>
    </rPh>
    <rPh sb="6" eb="8">
      <t>フウド</t>
    </rPh>
    <rPh sb="9" eb="11">
      <t>ジョウセイ</t>
    </rPh>
    <phoneticPr fontId="6"/>
  </si>
  <si>
    <t>２キャリア形成支援</t>
    <rPh sb="5" eb="7">
      <t>ケイセイ</t>
    </rPh>
    <rPh sb="7" eb="9">
      <t>シエン</t>
    </rPh>
    <phoneticPr fontId="6"/>
  </si>
  <si>
    <t>３女性の登用促進</t>
    <rPh sb="1" eb="3">
      <t>ジョセイ</t>
    </rPh>
    <rPh sb="4" eb="6">
      <t>トウヨウ</t>
    </rPh>
    <rPh sb="6" eb="8">
      <t>ソクシン</t>
    </rPh>
    <phoneticPr fontId="6"/>
  </si>
  <si>
    <t>項目</t>
    <rPh sb="0" eb="2">
      <t>コウモク</t>
    </rPh>
    <phoneticPr fontId="6"/>
  </si>
  <si>
    <t>分類</t>
    <rPh sb="0" eb="2">
      <t>ブンルイ</t>
    </rPh>
    <phoneticPr fontId="6"/>
  </si>
  <si>
    <t>○</t>
    <phoneticPr fontId="6"/>
  </si>
  <si>
    <t>女性活躍推進企業認定制度項目案</t>
    <rPh sb="0" eb="2">
      <t>ジョセイ</t>
    </rPh>
    <rPh sb="2" eb="4">
      <t>カツヤク</t>
    </rPh>
    <rPh sb="4" eb="6">
      <t>スイシン</t>
    </rPh>
    <rPh sb="6" eb="8">
      <t>キギョウ</t>
    </rPh>
    <rPh sb="8" eb="10">
      <t>ニンテイ</t>
    </rPh>
    <rPh sb="10" eb="12">
      <t>セイド</t>
    </rPh>
    <rPh sb="12" eb="14">
      <t>コウモク</t>
    </rPh>
    <rPh sb="14" eb="15">
      <t>アン</t>
    </rPh>
    <phoneticPr fontId="6"/>
  </si>
  <si>
    <t>兵庫県
男女協定</t>
    <rPh sb="0" eb="3">
      <t>ヒョウゴケン</t>
    </rPh>
    <rPh sb="4" eb="6">
      <t>ダンジョ</t>
    </rPh>
    <rPh sb="6" eb="8">
      <t>キョウテイ</t>
    </rPh>
    <phoneticPr fontId="6"/>
  </si>
  <si>
    <r>
      <t>管理職（部長・課長級相当職）に占める女性割合が、産業平均値</t>
    </r>
    <r>
      <rPr>
        <vertAlign val="superscript"/>
        <sz val="11"/>
        <color theme="1"/>
        <rFont val="ＭＳ 明朝"/>
        <family val="1"/>
        <charset val="128"/>
      </rPr>
      <t>※</t>
    </r>
    <r>
      <rPr>
        <sz val="11"/>
        <color theme="1"/>
        <rFont val="ＭＳ 明朝"/>
        <family val="1"/>
        <charset val="128"/>
      </rPr>
      <t xml:space="preserve">以上である。
</t>
    </r>
    <r>
      <rPr>
        <sz val="9"/>
        <color theme="1"/>
        <rFont val="ＭＳ 明朝"/>
        <family val="1"/>
        <charset val="128"/>
      </rPr>
      <t>※雇均発0624第1号令和３年６月24日付「女性の職業生活における活躍の推進に関する法律に基づく認定制度に係る基準における「平均値」について」</t>
    </r>
    <phoneticPr fontId="6"/>
  </si>
  <si>
    <t>○
5</t>
    <phoneticPr fontId="6"/>
  </si>
  <si>
    <t>○
7</t>
    <phoneticPr fontId="6"/>
  </si>
  <si>
    <t>○
2</t>
    <phoneticPr fontId="6"/>
  </si>
  <si>
    <t>○
31</t>
    <phoneticPr fontId="6"/>
  </si>
  <si>
    <t>○
35</t>
    <phoneticPr fontId="6"/>
  </si>
  <si>
    <t>○
3</t>
    <phoneticPr fontId="6"/>
  </si>
  <si>
    <t>○
8</t>
    <phoneticPr fontId="6"/>
  </si>
  <si>
    <t>○
①､②</t>
    <phoneticPr fontId="6"/>
  </si>
  <si>
    <t>○
③</t>
    <phoneticPr fontId="6"/>
  </si>
  <si>
    <t>○
④</t>
    <phoneticPr fontId="6"/>
  </si>
  <si>
    <t>○
⑦</t>
    <phoneticPr fontId="6"/>
  </si>
  <si>
    <t>○
⑥</t>
    <phoneticPr fontId="6"/>
  </si>
  <si>
    <t>○
⑧</t>
    <phoneticPr fontId="6"/>
  </si>
  <si>
    <t>○
⑤</t>
    <phoneticPr fontId="6"/>
  </si>
  <si>
    <t>○
1</t>
    <phoneticPr fontId="6"/>
  </si>
  <si>
    <t>○
6</t>
    <phoneticPr fontId="6"/>
  </si>
  <si>
    <t>○
8､10</t>
    <phoneticPr fontId="6"/>
  </si>
  <si>
    <t>○
11</t>
    <phoneticPr fontId="6"/>
  </si>
  <si>
    <t>○
13</t>
    <phoneticPr fontId="6"/>
  </si>
  <si>
    <t>○
16</t>
    <phoneticPr fontId="6"/>
  </si>
  <si>
    <t>○
20</t>
    <phoneticPr fontId="6"/>
  </si>
  <si>
    <t>○
21</t>
    <phoneticPr fontId="6"/>
  </si>
  <si>
    <t>○
23</t>
    <phoneticPr fontId="6"/>
  </si>
  <si>
    <t>○
25</t>
    <phoneticPr fontId="6"/>
  </si>
  <si>
    <t>○
27</t>
    <phoneticPr fontId="6"/>
  </si>
  <si>
    <t>○
28</t>
    <phoneticPr fontId="6"/>
  </si>
  <si>
    <t>○
32</t>
    <phoneticPr fontId="6"/>
  </si>
  <si>
    <t>○
30</t>
    <phoneticPr fontId="6"/>
  </si>
  <si>
    <t>○
39</t>
    <phoneticPr fontId="6"/>
  </si>
  <si>
    <t>○
4</t>
    <phoneticPr fontId="6"/>
  </si>
  <si>
    <t>○
9</t>
    <phoneticPr fontId="6"/>
  </si>
  <si>
    <t>○
10</t>
    <phoneticPr fontId="6"/>
  </si>
  <si>
    <t>○
12</t>
    <phoneticPr fontId="6"/>
  </si>
  <si>
    <t>○
15</t>
    <phoneticPr fontId="6"/>
  </si>
  <si>
    <t>○
22</t>
    <phoneticPr fontId="6"/>
  </si>
  <si>
    <t>○
19～21</t>
    <phoneticPr fontId="6"/>
  </si>
  <si>
    <t>○
26</t>
    <phoneticPr fontId="6"/>
  </si>
  <si>
    <t>○
29</t>
    <phoneticPr fontId="6"/>
  </si>
  <si>
    <t>○
3､5</t>
    <phoneticPr fontId="6"/>
  </si>
  <si>
    <t>○
9､13</t>
    <phoneticPr fontId="6"/>
  </si>
  <si>
    <t>滋賀県
女活表彰
大阪市
神戸市</t>
    <rPh sb="0" eb="3">
      <t>シガケン</t>
    </rPh>
    <rPh sb="4" eb="5">
      <t>オンナ</t>
    </rPh>
    <rPh sb="5" eb="6">
      <t>カツ</t>
    </rPh>
    <rPh sb="6" eb="8">
      <t>ヒョウショウ</t>
    </rPh>
    <rPh sb="9" eb="12">
      <t>オオサカシ</t>
    </rPh>
    <rPh sb="13" eb="15">
      <t>コウベ</t>
    </rPh>
    <rPh sb="15" eb="16">
      <t>シ</t>
    </rPh>
    <phoneticPr fontId="6"/>
  </si>
  <si>
    <t>滋賀県
女活表彰
神戸市</t>
    <rPh sb="0" eb="3">
      <t>シガケン</t>
    </rPh>
    <rPh sb="4" eb="5">
      <t>オンナ</t>
    </rPh>
    <rPh sb="5" eb="6">
      <t>カツ</t>
    </rPh>
    <rPh sb="6" eb="8">
      <t>ヒョウショウ</t>
    </rPh>
    <rPh sb="9" eb="11">
      <t>コウベ</t>
    </rPh>
    <rPh sb="11" eb="12">
      <t>シ</t>
    </rPh>
    <phoneticPr fontId="6"/>
  </si>
  <si>
    <t>WLB認定
神戸市</t>
    <rPh sb="3" eb="5">
      <t>ニンテイ</t>
    </rPh>
    <rPh sb="6" eb="9">
      <t>コウベシ</t>
    </rPh>
    <phoneticPr fontId="6"/>
  </si>
  <si>
    <t>滋賀県
大阪市</t>
    <rPh sb="0" eb="3">
      <t>シガケン</t>
    </rPh>
    <rPh sb="4" eb="7">
      <t>オオサカシ</t>
    </rPh>
    <phoneticPr fontId="6"/>
  </si>
  <si>
    <t>滋賀県
女活表彰
大阪市</t>
    <rPh sb="0" eb="3">
      <t>シガケン</t>
    </rPh>
    <rPh sb="4" eb="5">
      <t>オンナ</t>
    </rPh>
    <rPh sb="5" eb="6">
      <t>カツ</t>
    </rPh>
    <rPh sb="6" eb="8">
      <t>ヒョウショウ</t>
    </rPh>
    <rPh sb="9" eb="11">
      <t>オオサカ</t>
    </rPh>
    <rPh sb="11" eb="12">
      <t>シ</t>
    </rPh>
    <phoneticPr fontId="6"/>
  </si>
  <si>
    <t>滋賀県
女活表彰</t>
    <rPh sb="0" eb="3">
      <t>シガケン</t>
    </rPh>
    <rPh sb="4" eb="5">
      <t>オンナ</t>
    </rPh>
    <rPh sb="5" eb="6">
      <t>カツ</t>
    </rPh>
    <rPh sb="6" eb="8">
      <t>ヒョウショウ</t>
    </rPh>
    <phoneticPr fontId="6"/>
  </si>
  <si>
    <t>滋賀県
えるぼし
女活表彰
WLB認定等</t>
    <rPh sb="0" eb="3">
      <t>シガケン</t>
    </rPh>
    <rPh sb="9" eb="10">
      <t>オンナ</t>
    </rPh>
    <rPh sb="10" eb="11">
      <t>カツ</t>
    </rPh>
    <rPh sb="11" eb="13">
      <t>ヒョウショウ</t>
    </rPh>
    <rPh sb="17" eb="19">
      <t>ニンテイ</t>
    </rPh>
    <rPh sb="19" eb="20">
      <t>トウ</t>
    </rPh>
    <phoneticPr fontId="6"/>
  </si>
  <si>
    <t>滋賀県
えるぼし
女活表彰
神戸市</t>
    <rPh sb="0" eb="3">
      <t>シガケン</t>
    </rPh>
    <rPh sb="9" eb="10">
      <t>オンナ</t>
    </rPh>
    <rPh sb="10" eb="11">
      <t>カツ</t>
    </rPh>
    <rPh sb="11" eb="13">
      <t>ヒョウショウ</t>
    </rPh>
    <rPh sb="14" eb="17">
      <t>コウベシ</t>
    </rPh>
    <phoneticPr fontId="6"/>
  </si>
  <si>
    <t>滋賀県
大阪市
神戸市</t>
    <rPh sb="0" eb="3">
      <t>シガケン</t>
    </rPh>
    <rPh sb="4" eb="7">
      <t>オオサカシ</t>
    </rPh>
    <rPh sb="8" eb="11">
      <t>コウベシ</t>
    </rPh>
    <phoneticPr fontId="6"/>
  </si>
  <si>
    <t>滋賀県
えるぼし</t>
    <rPh sb="0" eb="3">
      <t>シガケン</t>
    </rPh>
    <phoneticPr fontId="6"/>
  </si>
  <si>
    <t>滋賀県
えるぼし
大阪市
神戸市</t>
    <rPh sb="0" eb="3">
      <t>シガケン</t>
    </rPh>
    <rPh sb="9" eb="12">
      <t>オオサカシ</t>
    </rPh>
    <rPh sb="13" eb="16">
      <t>コウベシ</t>
    </rPh>
    <phoneticPr fontId="6"/>
  </si>
  <si>
    <t>滋賀県
女活表彰
WLB認定
大阪市等</t>
    <rPh sb="0" eb="3">
      <t>シガケン</t>
    </rPh>
    <rPh sb="4" eb="5">
      <t>オンナ</t>
    </rPh>
    <rPh sb="5" eb="6">
      <t>カツ</t>
    </rPh>
    <rPh sb="6" eb="8">
      <t>ヒョウショウ</t>
    </rPh>
    <rPh sb="12" eb="14">
      <t>ニンテイ</t>
    </rPh>
    <rPh sb="15" eb="18">
      <t>オオサカシ</t>
    </rPh>
    <rPh sb="18" eb="19">
      <t>トウ</t>
    </rPh>
    <phoneticPr fontId="6"/>
  </si>
  <si>
    <t>滋賀県
WLB認定</t>
    <rPh sb="0" eb="3">
      <t>シガケン</t>
    </rPh>
    <rPh sb="7" eb="9">
      <t>ニンテイ</t>
    </rPh>
    <phoneticPr fontId="6"/>
  </si>
  <si>
    <t>滋賀県
WLB認定
大阪市
神戸市</t>
    <rPh sb="0" eb="3">
      <t>シガケン</t>
    </rPh>
    <rPh sb="7" eb="9">
      <t>ニンテイ</t>
    </rPh>
    <rPh sb="10" eb="13">
      <t>オオサカシ</t>
    </rPh>
    <rPh sb="14" eb="17">
      <t>コウベシ</t>
    </rPh>
    <phoneticPr fontId="6"/>
  </si>
  <si>
    <t>滋賀県
えるぼし
WLB認定
大阪市等</t>
    <rPh sb="0" eb="3">
      <t>シガケン</t>
    </rPh>
    <rPh sb="12" eb="14">
      <t>ニンテイ</t>
    </rPh>
    <rPh sb="15" eb="18">
      <t>オオサカシ</t>
    </rPh>
    <rPh sb="18" eb="19">
      <t>トウ</t>
    </rPh>
    <phoneticPr fontId="6"/>
  </si>
  <si>
    <t>女活表彰
WLB認定
大阪市
神戸市</t>
    <rPh sb="0" eb="1">
      <t>オンナ</t>
    </rPh>
    <rPh sb="1" eb="2">
      <t>カツ</t>
    </rPh>
    <rPh sb="2" eb="4">
      <t>ヒョウショウ</t>
    </rPh>
    <rPh sb="8" eb="10">
      <t>ニンテイ</t>
    </rPh>
    <rPh sb="11" eb="14">
      <t>オオサカシ</t>
    </rPh>
    <rPh sb="15" eb="17">
      <t>コウベ</t>
    </rPh>
    <rPh sb="17" eb="18">
      <t>シ</t>
    </rPh>
    <phoneticPr fontId="6"/>
  </si>
  <si>
    <t>平均値</t>
    <rPh sb="0" eb="3">
      <t>ヘイキンチ</t>
    </rPh>
    <phoneticPr fontId="6"/>
  </si>
  <si>
    <t>％</t>
    <phoneticPr fontId="6"/>
  </si>
  <si>
    <t>年</t>
    <rPh sb="0" eb="1">
      <t>ネン</t>
    </rPh>
    <phoneticPr fontId="6"/>
  </si>
  <si>
    <t>人</t>
    <rPh sb="0" eb="1">
      <t>ヒト</t>
    </rPh>
    <phoneticPr fontId="6"/>
  </si>
  <si>
    <t>時間</t>
    <rPh sb="0" eb="2">
      <t>ジカン</t>
    </rPh>
    <phoneticPr fontId="6"/>
  </si>
  <si>
    <r>
      <t>管理職（部長・課長級相当職）に占める女性割合が、産業平均値</t>
    </r>
    <r>
      <rPr>
        <vertAlign val="superscript"/>
        <sz val="12"/>
        <color theme="1"/>
        <rFont val="Meiryo UI"/>
        <family val="3"/>
        <charset val="128"/>
      </rPr>
      <t>※</t>
    </r>
    <r>
      <rPr>
        <sz val="12"/>
        <color theme="1"/>
        <rFont val="Meiryo UI"/>
        <family val="3"/>
        <charset val="128"/>
      </rPr>
      <t xml:space="preserve">以上である。
</t>
    </r>
    <r>
      <rPr>
        <sz val="9"/>
        <color theme="1"/>
        <rFont val="Meiryo UI"/>
        <family val="3"/>
        <charset val="128"/>
      </rPr>
      <t>※雇均発0624第1号令和３年６月24日付「女性の職業生活における活躍の推進に関する法律に基づく認定制度に係る基準における「平均値」について」</t>
    </r>
    <phoneticPr fontId="6"/>
  </si>
  <si>
    <r>
      <t>女性従業員の賃金割合が男性の７割以上である。</t>
    </r>
    <r>
      <rPr>
        <b/>
        <sz val="12"/>
        <color theme="1"/>
        <rFont val="Meiryo UI"/>
        <family val="3"/>
        <charset val="128"/>
      </rPr>
      <t>【Ｐ】</t>
    </r>
  </si>
  <si>
    <t>兵庫県目標値</t>
    <rPh sb="0" eb="3">
      <t>ヒョウゴケン</t>
    </rPh>
    <rPh sb="3" eb="6">
      <t>モクヒョウチ</t>
    </rPh>
    <phoneticPr fontId="6"/>
  </si>
  <si>
    <t>女性活躍推進法に基づく一般事業主行動計画を策定し、従業員に周知、外部に公表、労働局に届け出ている。</t>
    <phoneticPr fontId="6"/>
  </si>
  <si>
    <t>過去３年間で、これまで女性が少なかった職場や職種に女性を配置している。
〔例〕</t>
    <phoneticPr fontId="6"/>
  </si>
  <si>
    <t>女性活躍推進法に基づく一般事業主行動計画を策定し、従業員に周知、外部に公表、労働局に届け出ている。
〔例〕</t>
    <phoneticPr fontId="6"/>
  </si>
  <si>
    <t>時間単位もしくは半日単位で利用できる年次有給休暇制度がある。</t>
    <phoneticPr fontId="6"/>
  </si>
  <si>
    <t>申請</t>
    <rPh sb="0" eb="2">
      <t>シンセイ</t>
    </rPh>
    <phoneticPr fontId="6"/>
  </si>
  <si>
    <t>○</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</si>
  <si>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</si>
  <si>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会社の方針として女性活躍に取り組む方針を明示し、従業員に周知している。</t>
    <phoneticPr fontId="6"/>
  </si>
  <si>
    <t>女性活躍を推進するための体制（担当部署の設置等）が作られている。</t>
    <phoneticPr fontId="6"/>
  </si>
  <si>
    <t>添付書類</t>
    <rPh sb="0" eb="2">
      <t>テンプ</t>
    </rPh>
    <rPh sb="2" eb="4">
      <t>ショルイ</t>
    </rPh>
    <phoneticPr fontId="6"/>
  </si>
  <si>
    <t>女性活躍に向けた職場の状況把握・課題分析及び課題解決に向けた取組（アンケート調査やヒアリング等）を実施している。</t>
    <phoneticPr fontId="6"/>
  </si>
  <si>
    <t>管理職を対象に、女性活躍についての意識改革や人材育成等についての研修を実施している。</t>
    <phoneticPr fontId="6"/>
  </si>
  <si>
    <t>女性管理職候補を対象に、意識改革やキャリアアップ等についての研修を実施している。</t>
    <phoneticPr fontId="6"/>
  </si>
  <si>
    <t>従業員が望むライフプラン・キャリアに関する考え方を確認し、希望する働き方を応援する仕組みがある（上司と部下1対1での面談機会など）。</t>
    <phoneticPr fontId="6"/>
  </si>
  <si>
    <t>女性登用や女性活躍に関する取組内容を具体的に社外に開示している。</t>
    <phoneticPr fontId="6"/>
  </si>
  <si>
    <t>本人の希望に応じ、職務や勤務地を限定できる体制となっている（もしくは職務や勤務地を限定する制度がある）。</t>
    <phoneticPr fontId="6"/>
  </si>
  <si>
    <t>テレワークや在宅勤務など、働く場所や時間に捉われない柔軟な働き方を導入している。</t>
    <phoneticPr fontId="6"/>
  </si>
  <si>
    <t>育児・介護休業、子の看護休暇、介護休暇について、育児・介護休業法で定める基準を超える制度がある。</t>
    <phoneticPr fontId="6"/>
  </si>
  <si>
    <t>事業所内保育施設の設置・運営や育児・介護等に要する経費の援助を行っている。</t>
    <phoneticPr fontId="6"/>
  </si>
  <si>
    <t>回</t>
    <rPh sb="0" eb="1">
      <t>カイ</t>
    </rPh>
    <phoneticPr fontId="6"/>
  </si>
  <si>
    <t>女性の昇進促進に向けた取り組みを行っている。
〔例〕メンター制度の導入、ロールモデル人材の育成等</t>
    <rPh sb="24" eb="25">
      <t>レイ</t>
    </rPh>
    <phoneticPr fontId="6"/>
  </si>
  <si>
    <t>別添様式
（各年度の数値を記載）</t>
    <rPh sb="0" eb="2">
      <t>ベッテン</t>
    </rPh>
    <rPh sb="2" eb="4">
      <t>ヨウシキ</t>
    </rPh>
    <rPh sb="6" eb="7">
      <t>カク</t>
    </rPh>
    <rPh sb="7" eb="9">
      <t>ネンド</t>
    </rPh>
    <rPh sb="10" eb="12">
      <t>スウチ</t>
    </rPh>
    <rPh sb="13" eb="15">
      <t>キサイ</t>
    </rPh>
    <phoneticPr fontId="6"/>
  </si>
  <si>
    <t>別添様式
（配置した部署の各年度の数値を記載）</t>
    <rPh sb="0" eb="2">
      <t>ベッテン</t>
    </rPh>
    <rPh sb="2" eb="4">
      <t>ヨウシキ</t>
    </rPh>
    <rPh sb="6" eb="8">
      <t>ハイチ</t>
    </rPh>
    <rPh sb="10" eb="12">
      <t>ブショ</t>
    </rPh>
    <rPh sb="13" eb="14">
      <t>カク</t>
    </rPh>
    <rPh sb="14" eb="16">
      <t>ネンド</t>
    </rPh>
    <rPh sb="17" eb="19">
      <t>スウチ</t>
    </rPh>
    <rPh sb="20" eb="22">
      <t>キサイ</t>
    </rPh>
    <phoneticPr fontId="6"/>
  </si>
  <si>
    <t>別添様式
（男女別年間平均賃金を記載）</t>
    <rPh sb="0" eb="2">
      <t>ベッテン</t>
    </rPh>
    <rPh sb="2" eb="4">
      <t>ヨウシキ</t>
    </rPh>
    <rPh sb="6" eb="9">
      <t>ダンジョベツ</t>
    </rPh>
    <rPh sb="9" eb="11">
      <t>ネンカン</t>
    </rPh>
    <rPh sb="11" eb="13">
      <t>ヘイキン</t>
    </rPh>
    <rPh sb="13" eb="15">
      <t>チンギン</t>
    </rPh>
    <rPh sb="16" eb="18">
      <t>キサイ</t>
    </rPh>
    <phoneticPr fontId="6"/>
  </si>
  <si>
    <t>組織が確認できる資料
計画や社内通達等の資料</t>
    <rPh sb="0" eb="2">
      <t>ソシキ</t>
    </rPh>
    <rPh sb="3" eb="5">
      <t>カクニン</t>
    </rPh>
    <rPh sb="8" eb="10">
      <t>シリョウ</t>
    </rPh>
    <rPh sb="11" eb="13">
      <t>ケイカク</t>
    </rPh>
    <rPh sb="14" eb="16">
      <t>シャナイ</t>
    </rPh>
    <rPh sb="16" eb="18">
      <t>ツウタツ</t>
    </rPh>
    <rPh sb="18" eb="19">
      <t>トウ</t>
    </rPh>
    <rPh sb="20" eb="22">
      <t>シリョウ</t>
    </rPh>
    <phoneticPr fontId="6"/>
  </si>
  <si>
    <t>アンケート結果等取組内容がわかる資料</t>
    <rPh sb="5" eb="7">
      <t>ケッカ</t>
    </rPh>
    <rPh sb="7" eb="8">
      <t>トウ</t>
    </rPh>
    <rPh sb="8" eb="10">
      <t>トリクミ</t>
    </rPh>
    <rPh sb="10" eb="12">
      <t>ナイヨウ</t>
    </rPh>
    <rPh sb="16" eb="18">
      <t>シリョウ</t>
    </rPh>
    <phoneticPr fontId="6"/>
  </si>
  <si>
    <t>別添様式
（対象者数、取得者数を記載）</t>
    <rPh sb="0" eb="2">
      <t>ベッテン</t>
    </rPh>
    <rPh sb="2" eb="4">
      <t>ヨウシキ</t>
    </rPh>
    <rPh sb="6" eb="9">
      <t>タイショウシャ</t>
    </rPh>
    <rPh sb="9" eb="10">
      <t>スウ</t>
    </rPh>
    <rPh sb="11" eb="14">
      <t>シュトクシャ</t>
    </rPh>
    <rPh sb="14" eb="15">
      <t>スウ</t>
    </rPh>
    <rPh sb="16" eb="18">
      <t>キサイ</t>
    </rPh>
    <phoneticPr fontId="6"/>
  </si>
  <si>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6"/>
  </si>
  <si>
    <t>面談案内等取組内容がわかる資料</t>
    <rPh sb="0" eb="2">
      <t>メンダン</t>
    </rPh>
    <rPh sb="2" eb="4">
      <t>アンナイ</t>
    </rPh>
    <rPh sb="4" eb="5">
      <t>トウ</t>
    </rPh>
    <rPh sb="5" eb="7">
      <t>トリクミ</t>
    </rPh>
    <rPh sb="7" eb="9">
      <t>ナイヨウ</t>
    </rPh>
    <rPh sb="13" eb="15">
      <t>シリョウ</t>
    </rPh>
    <phoneticPr fontId="6"/>
  </si>
  <si>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6"/>
  </si>
  <si>
    <t>なし（平均勤続年数の数値報告のみ）</t>
    <rPh sb="3" eb="5">
      <t>ヘイキン</t>
    </rPh>
    <rPh sb="5" eb="7">
      <t>キンゾク</t>
    </rPh>
    <rPh sb="7" eb="9">
      <t>ネンスウ</t>
    </rPh>
    <rPh sb="10" eb="12">
      <t>スウチ</t>
    </rPh>
    <rPh sb="12" eb="14">
      <t>ホウコク</t>
    </rPh>
    <phoneticPr fontId="6"/>
  </si>
  <si>
    <t>別添様式
（年度別利用者数を記載）</t>
    <rPh sb="0" eb="2">
      <t>ベッテン</t>
    </rPh>
    <rPh sb="2" eb="4">
      <t>ヨウシキ</t>
    </rPh>
    <rPh sb="6" eb="8">
      <t>ネンド</t>
    </rPh>
    <rPh sb="8" eb="9">
      <t>ベツ</t>
    </rPh>
    <rPh sb="9" eb="11">
      <t>リヨウ</t>
    </rPh>
    <rPh sb="11" eb="12">
      <t>シャ</t>
    </rPh>
    <rPh sb="12" eb="13">
      <t>スウ</t>
    </rPh>
    <rPh sb="14" eb="16">
      <t>キサイ</t>
    </rPh>
    <phoneticPr fontId="6"/>
  </si>
  <si>
    <t>直近年度の年次有給休暇の取得率が、平均値（●●％）以上である。</t>
    <rPh sb="0" eb="2">
      <t>チョッキン</t>
    </rPh>
    <rPh sb="2" eb="4">
      <t>ネンド</t>
    </rPh>
    <rPh sb="5" eb="7">
      <t>ネンジ</t>
    </rPh>
    <rPh sb="7" eb="9">
      <t>ユウキュウ</t>
    </rPh>
    <rPh sb="9" eb="11">
      <t>キュウカ</t>
    </rPh>
    <rPh sb="12" eb="15">
      <t>シュトクリツ</t>
    </rPh>
    <rPh sb="17" eb="19">
      <t>ヘイキン</t>
    </rPh>
    <rPh sb="19" eb="20">
      <t>チ</t>
    </rPh>
    <rPh sb="25" eb="27">
      <t>イジョウ</t>
    </rPh>
    <phoneticPr fontId="6"/>
  </si>
  <si>
    <t>別添様式
（平均付与日数、平均取得日数を記載）</t>
    <rPh sb="0" eb="2">
      <t>ベッテン</t>
    </rPh>
    <rPh sb="2" eb="4">
      <t>ヨウシキ</t>
    </rPh>
    <rPh sb="6" eb="8">
      <t>ヘイキン</t>
    </rPh>
    <rPh sb="8" eb="10">
      <t>フヨ</t>
    </rPh>
    <rPh sb="10" eb="12">
      <t>ニッスウ</t>
    </rPh>
    <rPh sb="13" eb="15">
      <t>ヘイキン</t>
    </rPh>
    <rPh sb="15" eb="17">
      <t>シュトク</t>
    </rPh>
    <rPh sb="17" eb="19">
      <t>ニッスウ</t>
    </rPh>
    <rPh sb="20" eb="22">
      <t>キサイ</t>
    </rPh>
    <phoneticPr fontId="6"/>
  </si>
  <si>
    <r>
      <t xml:space="preserve">女性活躍に向けた職場の状況把握・課題分析及び課題解決に向けた取組を実施している。
</t>
    </r>
    <r>
      <rPr>
        <sz val="12"/>
        <color rgb="FFFF0000"/>
        <rFont val="Meiryo UI"/>
        <family val="3"/>
        <charset val="128"/>
      </rPr>
      <t>〔例〕アンケート調査、従業員へのヒアリング　等</t>
    </r>
    <rPh sb="42" eb="43">
      <t>レイ</t>
    </rPh>
    <rPh sb="52" eb="55">
      <t>ジュウギョウイン</t>
    </rPh>
    <rPh sb="63" eb="64">
      <t>トウ</t>
    </rPh>
    <phoneticPr fontId="6"/>
  </si>
  <si>
    <r>
      <t>育児・介護休業、子の看護休暇、介護休暇について、育児・介護休業法で定める基準を超える制度がある。</t>
    </r>
    <r>
      <rPr>
        <sz val="12"/>
        <color rgb="FFFF0000"/>
        <rFont val="Meiryo UI"/>
        <family val="3"/>
        <charset val="128"/>
      </rPr>
      <t xml:space="preserve">
〔例〕休業・休暇日を法定より長く設定する、子の看護休暇を有給化する　等</t>
    </r>
    <rPh sb="52" eb="54">
      <t>キュウギョウ</t>
    </rPh>
    <rPh sb="55" eb="57">
      <t>キュウカ</t>
    </rPh>
    <rPh sb="57" eb="58">
      <t>ビ</t>
    </rPh>
    <rPh sb="59" eb="61">
      <t>ホウテイ</t>
    </rPh>
    <rPh sb="63" eb="64">
      <t>ナガ</t>
    </rPh>
    <rPh sb="65" eb="67">
      <t>セッテイ</t>
    </rPh>
    <rPh sb="70" eb="71">
      <t>コ</t>
    </rPh>
    <rPh sb="72" eb="74">
      <t>カンゴ</t>
    </rPh>
    <rPh sb="74" eb="76">
      <t>キュウカ</t>
    </rPh>
    <rPh sb="77" eb="79">
      <t>ユウキュウ</t>
    </rPh>
    <rPh sb="79" eb="80">
      <t>バ</t>
    </rPh>
    <rPh sb="83" eb="84">
      <t>トウ</t>
    </rPh>
    <phoneticPr fontId="6"/>
  </si>
  <si>
    <t>就業規則等の写し</t>
    <rPh sb="0" eb="2">
      <t>シュウギョウ</t>
    </rPh>
    <rPh sb="2" eb="4">
      <t>キソク</t>
    </rPh>
    <rPh sb="4" eb="5">
      <t>トウ</t>
    </rPh>
    <rPh sb="6" eb="7">
      <t>ウツ</t>
    </rPh>
    <phoneticPr fontId="6"/>
  </si>
  <si>
    <t>就業規則等の写し
別添様式（年度別利用者数を記載）</t>
    <rPh sb="0" eb="2">
      <t>シュウギョウ</t>
    </rPh>
    <rPh sb="2" eb="4">
      <t>キソク</t>
    </rPh>
    <rPh sb="4" eb="5">
      <t>トウ</t>
    </rPh>
    <rPh sb="6" eb="7">
      <t>ウツ</t>
    </rPh>
    <rPh sb="9" eb="11">
      <t>ベッテン</t>
    </rPh>
    <rPh sb="11" eb="13">
      <t>ヨウシキ</t>
    </rPh>
    <rPh sb="14" eb="16">
      <t>ネンド</t>
    </rPh>
    <rPh sb="16" eb="17">
      <t>ベツ</t>
    </rPh>
    <rPh sb="17" eb="19">
      <t>リヨウ</t>
    </rPh>
    <rPh sb="19" eb="20">
      <t>シャ</t>
    </rPh>
    <rPh sb="20" eb="21">
      <t>スウ</t>
    </rPh>
    <rPh sb="22" eb="24">
      <t>キサイ</t>
    </rPh>
    <phoneticPr fontId="6"/>
  </si>
  <si>
    <t>パンフレット等取組内容が確認できる資料</t>
    <rPh sb="6" eb="7">
      <t>トウ</t>
    </rPh>
    <rPh sb="7" eb="9">
      <t>トリクミ</t>
    </rPh>
    <rPh sb="9" eb="11">
      <t>ナイヨウ</t>
    </rPh>
    <rPh sb="12" eb="14">
      <t>カクニン</t>
    </rPh>
    <rPh sb="17" eb="19">
      <t>シリョウ</t>
    </rPh>
    <phoneticPr fontId="6"/>
  </si>
  <si>
    <t>研修名・研修対象・研修内容・参加実績のわかる資料</t>
    <rPh sb="0" eb="2">
      <t>ケンシュウ</t>
    </rPh>
    <rPh sb="2" eb="3">
      <t>メイ</t>
    </rPh>
    <rPh sb="4" eb="6">
      <t>ケンシュウ</t>
    </rPh>
    <rPh sb="6" eb="8">
      <t>タイショウ</t>
    </rPh>
    <rPh sb="9" eb="11">
      <t>ケンシュウ</t>
    </rPh>
    <rPh sb="11" eb="13">
      <t>ナイヨウ</t>
    </rPh>
    <rPh sb="14" eb="16">
      <t>サンカ</t>
    </rPh>
    <rPh sb="16" eb="18">
      <t>ジッセキ</t>
    </rPh>
    <rPh sb="22" eb="24">
      <t>シリョウ</t>
    </rPh>
    <phoneticPr fontId="6"/>
  </si>
  <si>
    <t>別添様式
（各年度の役職別数値を記載）</t>
    <rPh sb="0" eb="2">
      <t>ベッテン</t>
    </rPh>
    <rPh sb="2" eb="4">
      <t>ヨウシキ</t>
    </rPh>
    <rPh sb="6" eb="7">
      <t>カク</t>
    </rPh>
    <rPh sb="7" eb="9">
      <t>ネンド</t>
    </rPh>
    <rPh sb="10" eb="13">
      <t>ヤクショクベツ</t>
    </rPh>
    <rPh sb="13" eb="15">
      <t>スウチ</t>
    </rPh>
    <rPh sb="16" eb="18">
      <t>キサイ</t>
    </rPh>
    <phoneticPr fontId="6"/>
  </si>
  <si>
    <t>現状</t>
    <rPh sb="0" eb="2">
      <t>ゲンジョウ</t>
    </rPh>
    <phoneticPr fontId="6"/>
  </si>
  <si>
    <t>兵庫県「「わたし」からアクション宣言」を行っている。</t>
    <rPh sb="0" eb="3">
      <t>ヒョウゴケン</t>
    </rPh>
    <rPh sb="16" eb="18">
      <t>センゲン</t>
    </rPh>
    <rPh sb="20" eb="21">
      <t>オコナ</t>
    </rPh>
    <phoneticPr fontId="6"/>
  </si>
  <si>
    <t>企業HP等宣言を発信していることがわかる資料</t>
    <rPh sb="0" eb="2">
      <t>キギョウ</t>
    </rPh>
    <rPh sb="4" eb="5">
      <t>トウ</t>
    </rPh>
    <rPh sb="5" eb="7">
      <t>センゲン</t>
    </rPh>
    <rPh sb="8" eb="10">
      <t>ハッシン</t>
    </rPh>
    <rPh sb="20" eb="22">
      <t>シリョウ</t>
    </rPh>
    <phoneticPr fontId="6"/>
  </si>
  <si>
    <r>
      <t>本人の希望に応じ、職務や勤務地を限定できる制度となっており（もしくは職務や勤務地を限定する制度があり）</t>
    </r>
    <r>
      <rPr>
        <u/>
        <sz val="12"/>
        <color rgb="FFFF0000"/>
        <rFont val="Meiryo UI"/>
        <family val="3"/>
        <charset val="128"/>
      </rPr>
      <t>、過去３年間で実際に制度利用した女性従業員がいる。</t>
    </r>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</si>
  <si>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r>
      <t>非正規従業員を対象とした正規従業員への転換制度があり、</t>
    </r>
    <r>
      <rPr>
        <u/>
        <sz val="12"/>
        <color rgb="FFFF0000"/>
        <rFont val="Meiryo UI"/>
        <family val="3"/>
        <charset val="128"/>
      </rPr>
      <t>過去３年間で</t>
    </r>
    <r>
      <rPr>
        <sz val="12"/>
        <color theme="1"/>
        <rFont val="Meiryo UI"/>
        <family val="3"/>
        <charset val="128"/>
      </rPr>
      <t>実際に制度利用した女性従業員がいる。</t>
    </r>
    <rPh sb="27" eb="29">
      <t>カコ</t>
    </rPh>
    <rPh sb="30" eb="32">
      <t>ネンカン</t>
    </rPh>
    <rPh sb="33" eb="35">
      <t>ジッサイ</t>
    </rPh>
    <phoneticPr fontId="6"/>
  </si>
  <si>
    <r>
      <t>テレワークや在宅勤務、</t>
    </r>
    <r>
      <rPr>
        <u/>
        <sz val="12"/>
        <color rgb="FFFF0000"/>
        <rFont val="Meiryo UI"/>
        <family val="3"/>
        <charset val="128"/>
      </rPr>
      <t>フレックスタイム</t>
    </r>
    <r>
      <rPr>
        <sz val="12"/>
        <color theme="1"/>
        <rFont val="Meiryo UI"/>
        <family val="3"/>
        <charset val="128"/>
      </rPr>
      <t>など、働く場所や時間に捉われない柔軟な働き方を導入して</t>
    </r>
    <r>
      <rPr>
        <u/>
        <sz val="12"/>
        <color rgb="FFFF0000"/>
        <rFont val="Meiryo UI"/>
        <family val="3"/>
        <charset val="128"/>
      </rPr>
      <t>おり、過去３年間で制度を利用した女性従業員がいる。</t>
    </r>
    <rPh sb="49" eb="51">
      <t>カコ</t>
    </rPh>
    <rPh sb="52" eb="54">
      <t>ネンカン</t>
    </rPh>
    <rPh sb="55" eb="57">
      <t>セイド</t>
    </rPh>
    <rPh sb="58" eb="60">
      <t>リヨウ</t>
    </rPh>
    <rPh sb="62" eb="64">
      <t>ジョセイ</t>
    </rPh>
    <rPh sb="64" eb="67">
      <t>ジュウギョウイン</t>
    </rPh>
    <phoneticPr fontId="6"/>
  </si>
  <si>
    <r>
      <t>女性登用や女性活躍に関する取組内容を具体的に社</t>
    </r>
    <r>
      <rPr>
        <u/>
        <sz val="12"/>
        <color rgb="FFFF0000"/>
        <rFont val="Meiryo UI"/>
        <family val="3"/>
        <charset val="128"/>
      </rPr>
      <t>内</t>
    </r>
    <r>
      <rPr>
        <sz val="12"/>
        <color theme="1"/>
        <rFont val="Meiryo UI"/>
        <family val="3"/>
        <charset val="128"/>
      </rPr>
      <t xml:space="preserve">外に開示している。
</t>
    </r>
    <r>
      <rPr>
        <sz val="12"/>
        <color rgb="FFFF0000"/>
        <rFont val="Meiryo UI"/>
        <family val="3"/>
        <charset val="128"/>
      </rPr>
      <t>〔例〕企業HPへの現状値の掲載、社内報への掲載　等</t>
    </r>
    <rPh sb="23" eb="24">
      <t>ナイ</t>
    </rPh>
    <rPh sb="37" eb="39">
      <t>キギョウ</t>
    </rPh>
    <rPh sb="43" eb="45">
      <t>ゲンジョウ</t>
    </rPh>
    <rPh sb="45" eb="46">
      <t>チ</t>
    </rPh>
    <rPh sb="47" eb="49">
      <t>ケイサイ</t>
    </rPh>
    <rPh sb="50" eb="53">
      <t>シャナイホウ</t>
    </rPh>
    <rPh sb="55" eb="57">
      <t>ケイサイ</t>
    </rPh>
    <rPh sb="58" eb="59">
      <t>トウ</t>
    </rPh>
    <phoneticPr fontId="6"/>
  </si>
  <si>
    <r>
      <rPr>
        <u/>
        <sz val="12"/>
        <color rgb="FFFF0000"/>
        <rFont val="Meiryo UI"/>
        <family val="3"/>
        <charset val="128"/>
      </rPr>
      <t>過去３年間で、係長相当職以上（役員含む）に占める女性割合が、産業平均値以上</t>
    </r>
    <r>
      <rPr>
        <u/>
        <vertAlign val="superscript"/>
        <sz val="12"/>
        <color rgb="FFFF0000"/>
        <rFont val="Meiryo UI"/>
        <family val="3"/>
        <charset val="128"/>
      </rPr>
      <t>※</t>
    </r>
    <r>
      <rPr>
        <u/>
        <sz val="12"/>
        <color rgb="FFFF0000"/>
        <rFont val="Meiryo UI"/>
        <family val="3"/>
        <charset val="128"/>
      </rPr>
      <t>である。</t>
    </r>
    <r>
      <rPr>
        <u/>
        <sz val="9"/>
        <color rgb="FFFF0000"/>
        <rFont val="Meiryo UI"/>
        <family val="3"/>
        <charset val="128"/>
      </rPr>
      <t xml:space="preserve">
※厚労省「雇用均等基本調査」</t>
    </r>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rPh sb="44" eb="47">
      <t>コウロウショウ</t>
    </rPh>
    <rPh sb="48" eb="50">
      <t>コヨウ</t>
    </rPh>
    <rPh sb="50" eb="52">
      <t>キントウ</t>
    </rPh>
    <rPh sb="52" eb="54">
      <t>キホン</t>
    </rPh>
    <rPh sb="54" eb="56">
      <t>チョウサ</t>
    </rPh>
    <phoneticPr fontId="6"/>
  </si>
  <si>
    <t>【元】</t>
    <rPh sb="1" eb="2">
      <t>モト</t>
    </rPh>
    <phoneticPr fontId="6"/>
  </si>
  <si>
    <t>【井野瀬先生協議後】原則、数値で回答できる設問内容に見直し。</t>
    <rPh sb="1" eb="2">
      <t>イ</t>
    </rPh>
    <rPh sb="2" eb="3">
      <t>ノ</t>
    </rPh>
    <rPh sb="3" eb="4">
      <t>セ</t>
    </rPh>
    <rPh sb="4" eb="6">
      <t>センセイ</t>
    </rPh>
    <rPh sb="6" eb="9">
      <t>キョウギゴ</t>
    </rPh>
    <rPh sb="10" eb="12">
      <t>ゲンソク</t>
    </rPh>
    <rPh sb="13" eb="15">
      <t>スウチ</t>
    </rPh>
    <rPh sb="16" eb="18">
      <t>カイトウ</t>
    </rPh>
    <rPh sb="21" eb="23">
      <t>セツモン</t>
    </rPh>
    <rPh sb="23" eb="25">
      <t>ナイヨウ</t>
    </rPh>
    <rPh sb="26" eb="28">
      <t>ミナオ</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</si>
  <si>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</si>
  <si>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</si>
  <si>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</si>
  <si>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9">
      <t>ネツキョウキュウ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</si>
  <si>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</si>
  <si>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</si>
  <si>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</si>
  <si>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</si>
  <si>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</si>
  <si>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</si>
  <si>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</si>
  <si>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</si>
  <si>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8">
      <t>シエンギョウ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</si>
  <si>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</si>
  <si>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</si>
  <si>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</si>
  <si>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【業種一覧】</t>
    <rPh sb="1" eb="3">
      <t>ギョウシュ</t>
    </rPh>
    <rPh sb="3" eb="5">
      <t>イチラン</t>
    </rPh>
    <phoneticPr fontId="6"/>
  </si>
  <si>
    <t>過去３年間で女性の採用比率（正規雇用に限る）が増加している。</t>
    <phoneticPr fontId="6"/>
  </si>
  <si>
    <t>男性</t>
    <rPh sb="0" eb="2">
      <t>ダンセイ</t>
    </rPh>
    <phoneticPr fontId="6"/>
  </si>
  <si>
    <t>女性</t>
    <rPh sb="0" eb="2">
      <t>ジョセイ</t>
    </rPh>
    <phoneticPr fontId="6"/>
  </si>
  <si>
    <t>女性活躍に関するテーマの研修等を実施している、または従業員を参加させている。
〔例〕アンコンシャスバイアス、ダイバーシティ&amp;インクリュージョン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</si>
  <si>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合計</t>
    <rPh sb="0" eb="2">
      <t>ゴウケイ</t>
    </rPh>
    <phoneticPr fontId="6"/>
  </si>
  <si>
    <t>割合</t>
    <rPh sb="0" eb="2">
      <t>ワリアイ</t>
    </rPh>
    <phoneticPr fontId="6"/>
  </si>
  <si>
    <t>採用者数</t>
    <rPh sb="0" eb="3">
      <t>サイヨウシャ</t>
    </rPh>
    <rPh sb="3" eb="4">
      <t>スウ</t>
    </rPh>
    <phoneticPr fontId="6"/>
  </si>
  <si>
    <t>R3</t>
    <phoneticPr fontId="6"/>
  </si>
  <si>
    <t>R2</t>
    <phoneticPr fontId="6"/>
  </si>
  <si>
    <t>R1</t>
    <phoneticPr fontId="6"/>
  </si>
  <si>
    <t>(%)</t>
    <phoneticPr fontId="6"/>
  </si>
  <si>
    <t>設問No</t>
    <rPh sb="0" eb="2">
      <t>セツモン</t>
    </rPh>
    <phoneticPr fontId="6"/>
  </si>
  <si>
    <t>根拠</t>
    <rPh sb="0" eb="2">
      <t>コンキョ</t>
    </rPh>
    <phoneticPr fontId="6"/>
  </si>
  <si>
    <t>3カ年平均</t>
    <rPh sb="2" eb="3">
      <t>ネン</t>
    </rPh>
    <rPh sb="3" eb="5">
      <t>ヘイキン</t>
    </rPh>
    <phoneticPr fontId="6"/>
  </si>
  <si>
    <t>男性育休取得率（全国）</t>
    <rPh sb="0" eb="2">
      <t>ダンセイ</t>
    </rPh>
    <rPh sb="2" eb="4">
      <t>イクキュウ</t>
    </rPh>
    <rPh sb="4" eb="7">
      <t>シュトクリツ</t>
    </rPh>
    <rPh sb="8" eb="10">
      <t>ゼンコク</t>
    </rPh>
    <phoneticPr fontId="6"/>
  </si>
  <si>
    <t>雇用均等基本調査</t>
    <rPh sb="0" eb="2">
      <t>コヨウ</t>
    </rPh>
    <rPh sb="2" eb="4">
      <t>キントウ</t>
    </rPh>
    <rPh sb="4" eb="6">
      <t>キホン</t>
    </rPh>
    <rPh sb="6" eb="8">
      <t>チョウサ</t>
    </rPh>
    <phoneticPr fontId="6"/>
  </si>
  <si>
    <t>（鉱業、採石業、砂利採取業）</t>
    <rPh sb="1" eb="3">
      <t>コウギョウ</t>
    </rPh>
    <rPh sb="4" eb="6">
      <t>サイセキ</t>
    </rPh>
    <rPh sb="6" eb="7">
      <t>ギョウ</t>
    </rPh>
    <rPh sb="8" eb="10">
      <t>ジャリ</t>
    </rPh>
    <rPh sb="10" eb="12">
      <t>サイシュ</t>
    </rPh>
    <rPh sb="12" eb="13">
      <t>ギョウ</t>
    </rPh>
    <phoneticPr fontId="6"/>
  </si>
  <si>
    <t>（建設業）</t>
    <rPh sb="1" eb="4">
      <t>ケンセツギョウ</t>
    </rPh>
    <phoneticPr fontId="6"/>
  </si>
  <si>
    <t>（製造業）</t>
    <rPh sb="1" eb="4">
      <t>セイゾウギョウ</t>
    </rPh>
    <phoneticPr fontId="6"/>
  </si>
  <si>
    <t>（電気・ガス・熱供給・水道業）</t>
    <rPh sb="1" eb="3">
      <t>デンキ</t>
    </rPh>
    <rPh sb="7" eb="10">
      <t>ネツキョウキュウ</t>
    </rPh>
    <rPh sb="11" eb="14">
      <t>スイドウギョウ</t>
    </rPh>
    <phoneticPr fontId="6"/>
  </si>
  <si>
    <t>（情報通信業）</t>
    <rPh sb="1" eb="3">
      <t>ジョウホウ</t>
    </rPh>
    <rPh sb="3" eb="6">
      <t>ツウシンギョウ</t>
    </rPh>
    <phoneticPr fontId="6"/>
  </si>
  <si>
    <t>（運輸業、郵便業）</t>
    <rPh sb="1" eb="4">
      <t>ウンユギョウ</t>
    </rPh>
    <rPh sb="5" eb="8">
      <t>ユウビンギョウ</t>
    </rPh>
    <phoneticPr fontId="6"/>
  </si>
  <si>
    <t>（卸売業、小売業）</t>
    <rPh sb="1" eb="4">
      <t>オロシウリギョウ</t>
    </rPh>
    <rPh sb="5" eb="8">
      <t>コウリギョウ</t>
    </rPh>
    <phoneticPr fontId="6"/>
  </si>
  <si>
    <t>（金融業、保険業）</t>
    <rPh sb="1" eb="4">
      <t>キンユウギョウ</t>
    </rPh>
    <rPh sb="5" eb="8">
      <t>ホケンギョウ</t>
    </rPh>
    <phoneticPr fontId="6"/>
  </si>
  <si>
    <t>（不動産業、物品賃貸業）</t>
    <rPh sb="1" eb="5">
      <t>フドウサンギョウ</t>
    </rPh>
    <rPh sb="6" eb="8">
      <t>ブッピン</t>
    </rPh>
    <rPh sb="8" eb="11">
      <t>チンタイギョウ</t>
    </rPh>
    <phoneticPr fontId="6"/>
  </si>
  <si>
    <t>（学術研究、専門・技術サービス業）</t>
    <rPh sb="1" eb="3">
      <t>ガクジュツ</t>
    </rPh>
    <rPh sb="3" eb="5">
      <t>ケンキュウ</t>
    </rPh>
    <rPh sb="6" eb="8">
      <t>センモン</t>
    </rPh>
    <rPh sb="9" eb="11">
      <t>ギジュツ</t>
    </rPh>
    <rPh sb="15" eb="16">
      <t>ギョウ</t>
    </rPh>
    <phoneticPr fontId="6"/>
  </si>
  <si>
    <t>（宿泊業、飲食サービス業）</t>
    <rPh sb="1" eb="3">
      <t>シュクハク</t>
    </rPh>
    <rPh sb="3" eb="4">
      <t>ギョウ</t>
    </rPh>
    <rPh sb="5" eb="7">
      <t>インショク</t>
    </rPh>
    <rPh sb="11" eb="12">
      <t>ギョウ</t>
    </rPh>
    <phoneticPr fontId="6"/>
  </si>
  <si>
    <t>（生活関連サービス業、娯楽業）</t>
    <rPh sb="1" eb="3">
      <t>セイカツ</t>
    </rPh>
    <rPh sb="3" eb="5">
      <t>カンレン</t>
    </rPh>
    <rPh sb="9" eb="10">
      <t>ギョウ</t>
    </rPh>
    <rPh sb="11" eb="14">
      <t>ゴラクギョウ</t>
    </rPh>
    <phoneticPr fontId="6"/>
  </si>
  <si>
    <t>（教育、学習支援業）</t>
    <rPh sb="1" eb="3">
      <t>キョウイク</t>
    </rPh>
    <rPh sb="4" eb="6">
      <t>ガクシュウ</t>
    </rPh>
    <rPh sb="6" eb="9">
      <t>シエンギョウ</t>
    </rPh>
    <phoneticPr fontId="6"/>
  </si>
  <si>
    <t>（医療、福祉）</t>
    <rPh sb="1" eb="3">
      <t>イリョウ</t>
    </rPh>
    <rPh sb="4" eb="6">
      <t>フクシ</t>
    </rPh>
    <phoneticPr fontId="6"/>
  </si>
  <si>
    <t>（複合サービス事業）</t>
    <rPh sb="1" eb="3">
      <t>フクゴウ</t>
    </rPh>
    <rPh sb="7" eb="9">
      <t>ジギョウ</t>
    </rPh>
    <phoneticPr fontId="6"/>
  </si>
  <si>
    <t>（サービス業（他に分類されないもの））</t>
    <rPh sb="5" eb="6">
      <t>ギョウ</t>
    </rPh>
    <rPh sb="7" eb="8">
      <t>ホカ</t>
    </rPh>
    <rPh sb="9" eb="11">
      <t>ブンルイ</t>
    </rPh>
    <phoneticPr fontId="6"/>
  </si>
  <si>
    <t>2020年</t>
    <rPh sb="4" eb="5">
      <t>ネン</t>
    </rPh>
    <phoneticPr fontId="6"/>
  </si>
  <si>
    <t>2019年</t>
    <rPh sb="4" eb="5">
      <t>ネン</t>
    </rPh>
    <phoneticPr fontId="6"/>
  </si>
  <si>
    <t>2018年</t>
    <rPh sb="4" eb="5">
      <t>ネン</t>
    </rPh>
    <phoneticPr fontId="6"/>
  </si>
  <si>
    <t>女性採用割合（兵庫県）</t>
    <rPh sb="0" eb="2">
      <t>ジョセイ</t>
    </rPh>
    <rPh sb="2" eb="4">
      <t>サイヨウ</t>
    </rPh>
    <rPh sb="4" eb="6">
      <t>ワリアイ</t>
    </rPh>
    <rPh sb="7" eb="10">
      <t>ヒョウゴケン</t>
    </rPh>
    <phoneticPr fontId="6"/>
  </si>
  <si>
    <t>雇用動向調査</t>
    <rPh sb="0" eb="2">
      <t>コヨウ</t>
    </rPh>
    <rPh sb="2" eb="4">
      <t>ドウコウ</t>
    </rPh>
    <rPh sb="4" eb="6">
      <t>チョウサ</t>
    </rPh>
    <phoneticPr fontId="6"/>
  </si>
  <si>
    <t>（男女計採用者数）</t>
    <rPh sb="1" eb="3">
      <t>ダンジョ</t>
    </rPh>
    <rPh sb="3" eb="4">
      <t>ケイ</t>
    </rPh>
    <rPh sb="4" eb="7">
      <t>サイヨウシャ</t>
    </rPh>
    <rPh sb="7" eb="8">
      <t>スウ</t>
    </rPh>
    <phoneticPr fontId="6"/>
  </si>
  <si>
    <t>（男性採用者数）</t>
    <rPh sb="1" eb="3">
      <t>ダンセイ</t>
    </rPh>
    <rPh sb="3" eb="6">
      <t>サイヨウシャ</t>
    </rPh>
    <rPh sb="6" eb="7">
      <t>スウ</t>
    </rPh>
    <phoneticPr fontId="6"/>
  </si>
  <si>
    <t>（女性採用者数）</t>
    <rPh sb="1" eb="3">
      <t>ジョセイ</t>
    </rPh>
    <rPh sb="3" eb="6">
      <t>サイヨウシャ</t>
    </rPh>
    <rPh sb="6" eb="7">
      <t>スウ</t>
    </rPh>
    <phoneticPr fontId="6"/>
  </si>
  <si>
    <t>業種別平均勤続年数（全国）</t>
    <rPh sb="0" eb="2">
      <t>ギョウシュ</t>
    </rPh>
    <rPh sb="2" eb="3">
      <t>ベツ</t>
    </rPh>
    <rPh sb="3" eb="5">
      <t>ヘイキン</t>
    </rPh>
    <rPh sb="5" eb="7">
      <t>キンゾク</t>
    </rPh>
    <rPh sb="7" eb="9">
      <t>ネンスウ</t>
    </rPh>
    <rPh sb="10" eb="12">
      <t>ゼンコク</t>
    </rPh>
    <phoneticPr fontId="6"/>
  </si>
  <si>
    <t>その他の製造業</t>
    <rPh sb="2" eb="3">
      <t>タ</t>
    </rPh>
    <rPh sb="4" eb="7">
      <t>セイゾウギョウ</t>
    </rPh>
    <phoneticPr fontId="6"/>
  </si>
  <si>
    <t>賃金格差（全国）</t>
    <rPh sb="0" eb="2">
      <t>チンギン</t>
    </rPh>
    <rPh sb="2" eb="4">
      <t>カクサ</t>
    </rPh>
    <rPh sb="5" eb="7">
      <t>ゼンコク</t>
    </rPh>
    <phoneticPr fontId="6"/>
  </si>
  <si>
    <t>（男性賃金：千円）</t>
    <rPh sb="1" eb="3">
      <t>ダンセイ</t>
    </rPh>
    <rPh sb="3" eb="5">
      <t>チンギン</t>
    </rPh>
    <rPh sb="6" eb="8">
      <t>センエン</t>
    </rPh>
    <phoneticPr fontId="6"/>
  </si>
  <si>
    <t>（女性賃金：千円）</t>
    <rPh sb="1" eb="3">
      <t>ジョセイ</t>
    </rPh>
    <rPh sb="3" eb="5">
      <t>チンギン</t>
    </rPh>
    <rPh sb="6" eb="8">
      <t>センエン</t>
    </rPh>
    <phoneticPr fontId="6"/>
  </si>
  <si>
    <t>（時間）</t>
    <rPh sb="1" eb="3">
      <t>ジカン</t>
    </rPh>
    <phoneticPr fontId="6"/>
  </si>
  <si>
    <t>所定外労働時間（全国）</t>
    <rPh sb="0" eb="3">
      <t>ショテイガイ</t>
    </rPh>
    <rPh sb="3" eb="5">
      <t>ロウドウ</t>
    </rPh>
    <rPh sb="5" eb="7">
      <t>ジカン</t>
    </rPh>
    <rPh sb="8" eb="10">
      <t>ゼンコク</t>
    </rPh>
    <phoneticPr fontId="6"/>
  </si>
  <si>
    <t>毎月勤労統計調査</t>
    <rPh sb="0" eb="2">
      <t>マイツキ</t>
    </rPh>
    <rPh sb="2" eb="4">
      <t>キンロウ</t>
    </rPh>
    <rPh sb="4" eb="6">
      <t>トウケイ</t>
    </rPh>
    <rPh sb="6" eb="8">
      <t>チョウサ</t>
    </rPh>
    <phoneticPr fontId="6"/>
  </si>
  <si>
    <t>（％）</t>
    <phoneticPr fontId="6"/>
  </si>
  <si>
    <t>年次有給休暇取得率（全国）</t>
    <rPh sb="0" eb="2">
      <t>ネンジ</t>
    </rPh>
    <rPh sb="2" eb="4">
      <t>ユウキュウ</t>
    </rPh>
    <rPh sb="4" eb="6">
      <t>キュウカ</t>
    </rPh>
    <rPh sb="6" eb="9">
      <t>シュトクリツ</t>
    </rPh>
    <rPh sb="10" eb="12">
      <t>ゼンコク</t>
    </rPh>
    <phoneticPr fontId="6"/>
  </si>
  <si>
    <t>就労条件総合調査</t>
    <rPh sb="0" eb="2">
      <t>シュウロウ</t>
    </rPh>
    <rPh sb="2" eb="4">
      <t>ジョウケン</t>
    </rPh>
    <rPh sb="4" eb="6">
      <t>ソウゴウ</t>
    </rPh>
    <rPh sb="6" eb="8">
      <t>チョウサ</t>
    </rPh>
    <phoneticPr fontId="6"/>
  </si>
  <si>
    <t>産業計</t>
    <rPh sb="0" eb="2">
      <t>サンギョウ</t>
    </rPh>
    <rPh sb="2" eb="3">
      <t>ケイ</t>
    </rPh>
    <phoneticPr fontId="6"/>
  </si>
  <si>
    <t>運輸業、郵便業</t>
    <rPh sb="0" eb="3">
      <t>ウンユギョウ</t>
    </rPh>
    <rPh sb="4" eb="7">
      <t>ユウビンギョウ</t>
    </rPh>
    <phoneticPr fontId="6"/>
  </si>
  <si>
    <t>複合サービス事業</t>
    <rPh sb="0" eb="2">
      <t>フクゴウ</t>
    </rPh>
    <rPh sb="6" eb="8">
      <t>ジギョウ</t>
    </rPh>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</si>
  <si>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</si>
  <si>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女性の昇進促進に向けた取り組みを行っている。
〔例〕メンター制度の導入、ロールモデル人材の育成　等</t>
    <rPh sb="24" eb="25">
      <t>レイ</t>
    </rPh>
    <phoneticPr fontId="6"/>
  </si>
  <si>
    <t>従業員が望むライフプラン・キャリアに関する考え方を確認し、希望する働き方を応援する仕組みがある。
〔例〕上司と部下1対1での面談機会の設定　等</t>
    <rPh sb="67" eb="69">
      <t>セッテイ</t>
    </rPh>
    <rPh sb="70" eb="71">
      <t>トウ</t>
    </rPh>
    <phoneticPr fontId="6"/>
  </si>
  <si>
    <t>過去３年間で、これまで女性が少なかった職場や職種に女性を配置している。</t>
    <phoneticPr fontId="6"/>
  </si>
  <si>
    <t>（製造業）食料品・飲料・たばこ・飼料製造業</t>
    <rPh sb="1" eb="4">
      <t>セイゾウギョウ</t>
    </rPh>
    <rPh sb="5" eb="8">
      <t>ショクリョウヒン</t>
    </rPh>
    <rPh sb="9" eb="11">
      <t>インリョウ</t>
    </rPh>
    <rPh sb="16" eb="18">
      <t>シリョウ</t>
    </rPh>
    <rPh sb="18" eb="21">
      <t>セイゾウギョウ</t>
    </rPh>
    <phoneticPr fontId="6"/>
  </si>
  <si>
    <t>（製造業）繊維工業</t>
    <rPh sb="1" eb="4">
      <t>セイゾウギョウ</t>
    </rPh>
    <rPh sb="5" eb="7">
      <t>センイ</t>
    </rPh>
    <rPh sb="7" eb="9">
      <t>コウギョウ</t>
    </rPh>
    <phoneticPr fontId="6"/>
  </si>
  <si>
    <t>（製造業）木材・木製品・家具・装備品製造業</t>
    <rPh sb="1" eb="4">
      <t>セイゾウギョウ</t>
    </rPh>
    <rPh sb="5" eb="7">
      <t>モクザイ</t>
    </rPh>
    <rPh sb="8" eb="11">
      <t>モクセイヒン</t>
    </rPh>
    <rPh sb="12" eb="14">
      <t>カグ</t>
    </rPh>
    <rPh sb="15" eb="18">
      <t>ソウビヒン</t>
    </rPh>
    <rPh sb="18" eb="21">
      <t>セイゾウギョウ</t>
    </rPh>
    <phoneticPr fontId="6"/>
  </si>
  <si>
    <t>（製造業）パルプ・紙・紙加工品製造業、印刷・同関連業</t>
    <rPh sb="1" eb="4">
      <t>セイゾウギョウ</t>
    </rPh>
    <rPh sb="9" eb="10">
      <t>カミ</t>
    </rPh>
    <rPh sb="11" eb="12">
      <t>カミ</t>
    </rPh>
    <rPh sb="12" eb="15">
      <t>カコウヒン</t>
    </rPh>
    <rPh sb="15" eb="18">
      <t>セイゾウギョウ</t>
    </rPh>
    <rPh sb="19" eb="21">
      <t>インサツ</t>
    </rPh>
    <rPh sb="22" eb="23">
      <t>ドウ</t>
    </rPh>
    <rPh sb="23" eb="25">
      <t>カンレン</t>
    </rPh>
    <rPh sb="25" eb="26">
      <t>ギョウ</t>
    </rPh>
    <phoneticPr fontId="6"/>
  </si>
  <si>
    <t>（製造業）化学工業</t>
    <rPh sb="1" eb="4">
      <t>セイゾウギョウ</t>
    </rPh>
    <rPh sb="5" eb="7">
      <t>カガク</t>
    </rPh>
    <rPh sb="7" eb="9">
      <t>コウギョウ</t>
    </rPh>
    <phoneticPr fontId="6"/>
  </si>
  <si>
    <t>（製造業）石油製品・石炭製品製造業</t>
    <rPh sb="1" eb="4">
      <t>セイゾウギョウ</t>
    </rPh>
    <rPh sb="5" eb="7">
      <t>セキユ</t>
    </rPh>
    <rPh sb="7" eb="9">
      <t>セイヒン</t>
    </rPh>
    <rPh sb="10" eb="12">
      <t>セキタン</t>
    </rPh>
    <rPh sb="12" eb="14">
      <t>セイヒン</t>
    </rPh>
    <rPh sb="14" eb="17">
      <t>セイゾウギョウ</t>
    </rPh>
    <phoneticPr fontId="6"/>
  </si>
  <si>
    <t>（製造業）プラスチック製品製造業、ゴム製品製造業</t>
    <rPh sb="1" eb="4">
      <t>セイゾウギョウ</t>
    </rPh>
    <rPh sb="11" eb="13">
      <t>セイヒン</t>
    </rPh>
    <rPh sb="13" eb="16">
      <t>セイゾウギョウ</t>
    </rPh>
    <rPh sb="19" eb="21">
      <t>セイヒン</t>
    </rPh>
    <rPh sb="21" eb="24">
      <t>セイゾウギョウ</t>
    </rPh>
    <phoneticPr fontId="6"/>
  </si>
  <si>
    <t>（製造業）鉄鋼業、非鉄金属製造業、金属製品製造業</t>
    <rPh sb="1" eb="4">
      <t>セイゾウギョウ</t>
    </rPh>
    <rPh sb="5" eb="8">
      <t>テッコウギョウ</t>
    </rPh>
    <rPh sb="9" eb="11">
      <t>ヒテツ</t>
    </rPh>
    <rPh sb="11" eb="13">
      <t>キンゾク</t>
    </rPh>
    <rPh sb="13" eb="16">
      <t>セイゾウギョウ</t>
    </rPh>
    <rPh sb="17" eb="19">
      <t>キンゾク</t>
    </rPh>
    <rPh sb="19" eb="21">
      <t>セイヒン</t>
    </rPh>
    <rPh sb="21" eb="24">
      <t>セイゾウギョウ</t>
    </rPh>
    <phoneticPr fontId="6"/>
  </si>
  <si>
    <t>（製造業）はん用機器具製造業、生産用機械器具製造業、業務用機械器具製造業</t>
    <rPh sb="1" eb="4">
      <t>セイゾウギョウ</t>
    </rPh>
    <rPh sb="7" eb="8">
      <t>ヨウ</t>
    </rPh>
    <rPh sb="8" eb="10">
      <t>キキ</t>
    </rPh>
    <rPh sb="10" eb="11">
      <t>グ</t>
    </rPh>
    <rPh sb="11" eb="14">
      <t>セイゾウギョウ</t>
    </rPh>
    <rPh sb="15" eb="18">
      <t>セイサンヨウ</t>
    </rPh>
    <rPh sb="18" eb="20">
      <t>キカイ</t>
    </rPh>
    <rPh sb="20" eb="22">
      <t>キグ</t>
    </rPh>
    <rPh sb="22" eb="25">
      <t>セイゾウギョウ</t>
    </rPh>
    <rPh sb="26" eb="29">
      <t>ギョウムヨウ</t>
    </rPh>
    <rPh sb="29" eb="31">
      <t>キカイ</t>
    </rPh>
    <rPh sb="31" eb="33">
      <t>キグ</t>
    </rPh>
    <rPh sb="33" eb="36">
      <t>セイゾウギョウ</t>
    </rPh>
    <phoneticPr fontId="6"/>
  </si>
  <si>
    <t>（製造業）電子部品・デバイス・電子回路製造業、電気機械器具製造業、情報通信機械器具製造業</t>
    <rPh sb="1" eb="4">
      <t>セイゾウギョウ</t>
    </rPh>
    <rPh sb="5" eb="7">
      <t>デンシ</t>
    </rPh>
    <rPh sb="7" eb="9">
      <t>ブヒン</t>
    </rPh>
    <rPh sb="15" eb="17">
      <t>デンシ</t>
    </rPh>
    <rPh sb="17" eb="19">
      <t>カイロ</t>
    </rPh>
    <rPh sb="19" eb="22">
      <t>セイゾウギョウ</t>
    </rPh>
    <rPh sb="23" eb="25">
      <t>デンキ</t>
    </rPh>
    <rPh sb="25" eb="27">
      <t>キカイ</t>
    </rPh>
    <rPh sb="27" eb="29">
      <t>キグ</t>
    </rPh>
    <rPh sb="29" eb="32">
      <t>セイゾウギョウ</t>
    </rPh>
    <rPh sb="33" eb="37">
      <t>ジョウホウツウシン</t>
    </rPh>
    <rPh sb="37" eb="39">
      <t>キカイ</t>
    </rPh>
    <rPh sb="39" eb="41">
      <t>キグ</t>
    </rPh>
    <rPh sb="41" eb="44">
      <t>セイゾウギョウ</t>
    </rPh>
    <phoneticPr fontId="6"/>
  </si>
  <si>
    <t>（製造業）輸送用機械器具製造業</t>
    <rPh sb="1" eb="4">
      <t>セイゾウギョウ</t>
    </rPh>
    <rPh sb="5" eb="8">
      <t>ユソウヨウ</t>
    </rPh>
    <rPh sb="8" eb="10">
      <t>キカイ</t>
    </rPh>
    <rPh sb="10" eb="12">
      <t>キグ</t>
    </rPh>
    <rPh sb="12" eb="15">
      <t>セイゾウギョウ</t>
    </rPh>
    <phoneticPr fontId="6"/>
  </si>
  <si>
    <t>製造業</t>
    <rPh sb="0" eb="3">
      <t>セイゾウギョウ</t>
    </rPh>
    <phoneticPr fontId="6"/>
  </si>
  <si>
    <t>県目標値</t>
    <rPh sb="0" eb="1">
      <t>ケン</t>
    </rPh>
    <rPh sb="1" eb="4">
      <t>モクヒョウチ</t>
    </rPh>
    <phoneticPr fontId="6"/>
  </si>
  <si>
    <t>国平均</t>
    <rPh sb="0" eb="1">
      <t>クニ</t>
    </rPh>
    <rPh sb="1" eb="3">
      <t>ヘイキン</t>
    </rPh>
    <phoneticPr fontId="6"/>
  </si>
  <si>
    <t>男性の育児休業
取得者数</t>
    <rPh sb="0" eb="2">
      <t>ダンセイ</t>
    </rPh>
    <rPh sb="3" eb="5">
      <t>イクジ</t>
    </rPh>
    <rPh sb="5" eb="7">
      <t>キュウギョウ</t>
    </rPh>
    <rPh sb="8" eb="11">
      <t>シュトクシャ</t>
    </rPh>
    <rPh sb="11" eb="12">
      <t>スウ</t>
    </rPh>
    <phoneticPr fontId="6"/>
  </si>
  <si>
    <t>配偶者が出産した
男性従業員数</t>
    <rPh sb="0" eb="3">
      <t>ハイグウシャ</t>
    </rPh>
    <rPh sb="4" eb="6">
      <t>シュッサン</t>
    </rPh>
    <rPh sb="9" eb="11">
      <t>ダンセイ</t>
    </rPh>
    <rPh sb="11" eb="14">
      <t>ジュウギョウイン</t>
    </rPh>
    <rPh sb="14" eb="15">
      <t>スウ</t>
    </rPh>
    <phoneticPr fontId="6"/>
  </si>
  <si>
    <t>%</t>
    <phoneticPr fontId="6"/>
  </si>
  <si>
    <t>役員</t>
    <rPh sb="0" eb="2">
      <t>ヤクイン</t>
    </rPh>
    <phoneticPr fontId="6"/>
  </si>
  <si>
    <t>課長級以上
（管理職）</t>
    <rPh sb="0" eb="3">
      <t>カチョウキュウ</t>
    </rPh>
    <rPh sb="3" eb="5">
      <t>イジョウ</t>
    </rPh>
    <rPh sb="7" eb="10">
      <t>カンリショク</t>
    </rPh>
    <phoneticPr fontId="6"/>
  </si>
  <si>
    <t>係長相当職</t>
    <rPh sb="0" eb="2">
      <t>カカリチョウ</t>
    </rPh>
    <rPh sb="2" eb="4">
      <t>ソウトウ</t>
    </rPh>
    <rPh sb="4" eb="5">
      <t>ショク</t>
    </rPh>
    <phoneticPr fontId="6"/>
  </si>
  <si>
    <t>人数</t>
    <rPh sb="0" eb="2">
      <t>ニンズウ</t>
    </rPh>
    <phoneticPr fontId="6"/>
  </si>
  <si>
    <t>円</t>
    <rPh sb="0" eb="1">
      <t>エン</t>
    </rPh>
    <phoneticPr fontId="6"/>
  </si>
  <si>
    <t>制度名</t>
    <rPh sb="0" eb="3">
      <t>セイドメイ</t>
    </rPh>
    <phoneticPr fontId="6"/>
  </si>
  <si>
    <t>企業名</t>
    <rPh sb="0" eb="3">
      <t>キギョウメイ</t>
    </rPh>
    <phoneticPr fontId="6"/>
  </si>
  <si>
    <t>女性活躍に関するテーマの研修等を実施している、または従業員を参加させている。
〔例〕アンコンシャスバイアス、ダイバーシティ＆インクリュージョン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</si>
  <si>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年間平均賃金（月額）</t>
    <rPh sb="0" eb="2">
      <t>ネンカン</t>
    </rPh>
    <rPh sb="2" eb="4">
      <t>ヘイキン</t>
    </rPh>
    <rPh sb="4" eb="6">
      <t>チンギン</t>
    </rPh>
    <rPh sb="7" eb="9">
      <t>ゲツガク</t>
    </rPh>
    <phoneticPr fontId="6"/>
  </si>
  <si>
    <t>平均</t>
    <rPh sb="0" eb="2">
      <t>ヘイキン</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</si>
  <si>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3">
      <t>ヘイキンチ</t>
    </rPh>
    <rPh sb="33" eb="35">
      <t>イジョウ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</si>
  <si>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2">
      <t>ヘイキン</t>
    </rPh>
    <rPh sb="32" eb="33">
      <t>アタイ</t>
    </rPh>
    <rPh sb="33" eb="35">
      <t>イジョウ</t>
    </rPh>
    <phoneticPr fontId="6"/>
  </si>
  <si>
    <t>過去３年間における女性正規従業員の平均勤続年数が産業毎の平均値以上である。</t>
    <rPh sb="0" eb="2">
      <t>カコ</t>
    </rPh>
    <rPh sb="3" eb="5">
      <t>ネンカン</t>
    </rPh>
    <phoneticPr fontId="6"/>
  </si>
  <si>
    <t>正社員として新卒者等（新卒者のほか、新卒者と同じ採用枠で採用した既卒者など、新卒者と同等の処遇を行うものを含む）を採用し、定着に向けた取組を行っている。
〔例〕人材育成方針や教育訓練計画の作成　等</t>
    <phoneticPr fontId="6"/>
  </si>
  <si>
    <r>
      <rPr>
        <u/>
        <sz val="12"/>
        <color theme="0"/>
        <rFont val="Meiryo UI"/>
        <family val="3"/>
        <charset val="128"/>
      </rPr>
      <t>過去３年間における</t>
    </r>
    <r>
      <rPr>
        <sz val="12"/>
        <color theme="0"/>
        <rFont val="Meiryo UI"/>
        <family val="3"/>
        <charset val="128"/>
      </rPr>
      <t>男性育休取得率が県内平均値（●●％）以上である。</t>
    </r>
    <r>
      <rPr>
        <b/>
        <sz val="12"/>
        <color theme="0"/>
        <rFont val="Meiryo UI"/>
        <family val="3"/>
        <charset val="128"/>
      </rPr>
      <t>【Ｐ】</t>
    </r>
    <rPh sb="0" eb="2">
      <t>カコ</t>
    </rPh>
    <rPh sb="3" eb="5">
      <t>ネンカン</t>
    </rPh>
    <phoneticPr fontId="6"/>
  </si>
  <si>
    <t>研修名・研修対象・研修内容・参加者数等実績のわかる資料</t>
    <rPh sb="0" eb="2">
      <t>ケンシュウ</t>
    </rPh>
    <rPh sb="2" eb="3">
      <t>メイ</t>
    </rPh>
    <rPh sb="4" eb="6">
      <t>ケンシュウ</t>
    </rPh>
    <rPh sb="6" eb="8">
      <t>タイショウ</t>
    </rPh>
    <rPh sb="9" eb="11">
      <t>ケンシュウ</t>
    </rPh>
    <rPh sb="11" eb="13">
      <t>ナイヨウ</t>
    </rPh>
    <rPh sb="14" eb="16">
      <t>サンカ</t>
    </rPh>
    <rPh sb="16" eb="17">
      <t>シャ</t>
    </rPh>
    <rPh sb="17" eb="18">
      <t>カズ</t>
    </rPh>
    <rPh sb="18" eb="19">
      <t>トウ</t>
    </rPh>
    <rPh sb="19" eb="21">
      <t>ジッセキ</t>
    </rPh>
    <rPh sb="25" eb="27">
      <t>シリョウ</t>
    </rPh>
    <phoneticPr fontId="6"/>
  </si>
  <si>
    <t>離職者数※</t>
    <rPh sb="0" eb="3">
      <t>リショクシャ</t>
    </rPh>
    <rPh sb="3" eb="4">
      <t>スウ</t>
    </rPh>
    <phoneticPr fontId="6"/>
  </si>
  <si>
    <t>※離職者数は、各年度に正社員として採用した新卒者等のうち同期間に離職した者の数を記入してください。</t>
    <rPh sb="1" eb="4">
      <t>リショクシャ</t>
    </rPh>
    <rPh sb="4" eb="5">
      <t>スウ</t>
    </rPh>
    <rPh sb="7" eb="8">
      <t>カク</t>
    </rPh>
    <rPh sb="8" eb="10">
      <t>ネンド</t>
    </rPh>
    <rPh sb="11" eb="14">
      <t>セイシャイン</t>
    </rPh>
    <rPh sb="17" eb="19">
      <t>サイヨウ</t>
    </rPh>
    <rPh sb="21" eb="24">
      <t>シンソツシャ</t>
    </rPh>
    <rPh sb="24" eb="25">
      <t>トウ</t>
    </rPh>
    <rPh sb="28" eb="31">
      <t>ドウキカン</t>
    </rPh>
    <rPh sb="32" eb="34">
      <t>リショク</t>
    </rPh>
    <rPh sb="36" eb="37">
      <t>モノ</t>
    </rPh>
    <rPh sb="38" eb="39">
      <t>カズ</t>
    </rPh>
    <rPh sb="40" eb="42">
      <t>キニュウ</t>
    </rPh>
    <phoneticPr fontId="6"/>
  </si>
  <si>
    <t>直近年度</t>
    <rPh sb="0" eb="2">
      <t>チョッキン</t>
    </rPh>
    <rPh sb="2" eb="4">
      <t>ネンド</t>
    </rPh>
    <phoneticPr fontId="6"/>
  </si>
  <si>
    <t>女性活躍に向けた職場の状況把握・課題分析及び課題解決に向けた取組を実施している。
〔例〕アンケート調査、従業員へのヒアリング　等</t>
    <rPh sb="42" eb="43">
      <t>レイ</t>
    </rPh>
    <rPh sb="52" eb="55">
      <t>ジュウギョウイン</t>
    </rPh>
    <rPh sb="63" eb="64">
      <t>トウ</t>
    </rPh>
    <phoneticPr fontId="6"/>
  </si>
  <si>
    <t>女性登用や女性活躍に関する取組内容を具体的に社内外に開示している。
〔例〕企業HPへの現状値の掲載、社内報への掲載　等</t>
    <rPh sb="23" eb="24">
      <t>ナイ</t>
    </rPh>
    <rPh sb="37" eb="39">
      <t>キギョウ</t>
    </rPh>
    <rPh sb="43" eb="45">
      <t>ゲンジョウ</t>
    </rPh>
    <rPh sb="45" eb="46">
      <t>チ</t>
    </rPh>
    <rPh sb="47" eb="49">
      <t>ケイサイ</t>
    </rPh>
    <rPh sb="50" eb="53">
      <t>シャナイホウ</t>
    </rPh>
    <rPh sb="55" eb="57">
      <t>ケイサイ</t>
    </rPh>
    <rPh sb="58" eb="59">
      <t>トウ</t>
    </rPh>
    <phoneticPr fontId="6"/>
  </si>
  <si>
    <t>テレワークや在宅勤務、フレックスタイムなど、働く場所や時間に捉われない柔軟な働き方を導入しており、過去３年間で制度を利用した女性従業員がいる。</t>
    <rPh sb="49" eb="51">
      <t>カコ</t>
    </rPh>
    <rPh sb="52" eb="54">
      <t>ネンカン</t>
    </rPh>
    <rPh sb="55" eb="57">
      <t>セイド</t>
    </rPh>
    <rPh sb="58" eb="60">
      <t>リヨウ</t>
    </rPh>
    <rPh sb="62" eb="64">
      <t>ジョセイ</t>
    </rPh>
    <rPh sb="64" eb="67">
      <t>ジュウギョウイン</t>
    </rPh>
    <phoneticPr fontId="6"/>
  </si>
  <si>
    <t>本人の希望に応じ、職務や勤務地を限定できる制度となっており（もしくは職務や勤務地を限定する制度があり）、過去３年間で実際に制度利用した女性従業員がいる。</t>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</si>
  <si>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t>非正規従業員を対象とした正規従業員への転換制度があり、過去３年間で実際に制度利用した女性従業員がいる。</t>
    <rPh sb="27" eb="29">
      <t>カコ</t>
    </rPh>
    <rPh sb="30" eb="32">
      <t>ネンカン</t>
    </rPh>
    <rPh sb="33" eb="35">
      <t>ジッサイ</t>
    </rPh>
    <phoneticPr fontId="6"/>
  </si>
  <si>
    <t>○
①～③</t>
    <phoneticPr fontId="6"/>
  </si>
  <si>
    <t>○
③④</t>
    <phoneticPr fontId="6"/>
  </si>
  <si>
    <t>○
⑥⑦</t>
    <phoneticPr fontId="6"/>
  </si>
  <si>
    <t>○
28､29</t>
    <phoneticPr fontId="6"/>
  </si>
  <si>
    <t>○
31､32</t>
    <phoneticPr fontId="6"/>
  </si>
  <si>
    <t>ひょうご女性活躍企業認定項目（案）</t>
    <rPh sb="4" eb="6">
      <t>ジョセイ</t>
    </rPh>
    <rPh sb="6" eb="8">
      <t>カツヤク</t>
    </rPh>
    <rPh sb="8" eb="10">
      <t>キギョウ</t>
    </rPh>
    <rPh sb="10" eb="12">
      <t>ニンテイ</t>
    </rPh>
    <rPh sb="12" eb="14">
      <t>コウモク</t>
    </rPh>
    <rPh sb="15" eb="16">
      <t>アン</t>
    </rPh>
    <phoneticPr fontId="6"/>
  </si>
  <si>
    <t>○
7､8</t>
    <phoneticPr fontId="6"/>
  </si>
  <si>
    <t>○
1､2</t>
    <phoneticPr fontId="6"/>
  </si>
  <si>
    <t>○
９</t>
    <phoneticPr fontId="6"/>
  </si>
  <si>
    <t>問２</t>
    <rPh sb="0" eb="1">
      <t>ト</t>
    </rPh>
    <phoneticPr fontId="6"/>
  </si>
  <si>
    <t>問2</t>
    <rPh sb="0" eb="1">
      <t>ト</t>
    </rPh>
    <phoneticPr fontId="6"/>
  </si>
  <si>
    <t>問3</t>
    <rPh sb="0" eb="1">
      <t>ト</t>
    </rPh>
    <phoneticPr fontId="6"/>
  </si>
  <si>
    <r>
      <rPr>
        <b/>
        <u/>
        <sz val="14"/>
        <color theme="1"/>
        <rFont val="Meiryo UI"/>
        <family val="3"/>
        <charset val="128"/>
      </rPr>
      <t>過去３年間</t>
    </r>
    <r>
      <rPr>
        <u val="singleAccounting"/>
        <sz val="14"/>
        <color theme="1"/>
        <rFont val="Meiryo UI"/>
        <family val="3"/>
        <charset val="128"/>
      </rPr>
      <t>における</t>
    </r>
    <r>
      <rPr>
        <sz val="14"/>
        <color theme="1"/>
        <rFont val="Meiryo UI"/>
        <family val="3"/>
        <charset val="128"/>
      </rPr>
      <t>男性育休取得率が県内平均値（●●％）以上である。</t>
    </r>
    <r>
      <rPr>
        <b/>
        <sz val="14"/>
        <color theme="1"/>
        <rFont val="Meiryo UI"/>
        <family val="3"/>
        <charset val="128"/>
      </rPr>
      <t>【P】</t>
    </r>
    <rPh sb="0" eb="2">
      <t>カコ</t>
    </rPh>
    <rPh sb="3" eb="5">
      <t>ネンカン</t>
    </rPh>
    <phoneticPr fontId="6"/>
  </si>
  <si>
    <t xml:space="preserve">○
4
</t>
    <phoneticPr fontId="6"/>
  </si>
  <si>
    <t>育児・介護休業、子の看護休暇、介護休暇について、育児・介護休業法で定める基準を超える制度があり、過去３年間で制度を利用した女性従業員がいる。　〔例〕休業・休暇日を法定より長く設定する、子の看護休暇を有給化する　等</t>
    <rPh sb="48" eb="50">
      <t>カコ</t>
    </rPh>
    <rPh sb="51" eb="53">
      <t>ネンカン</t>
    </rPh>
    <rPh sb="54" eb="56">
      <t>セイド</t>
    </rPh>
    <rPh sb="57" eb="59">
      <t>リヨウ</t>
    </rPh>
    <rPh sb="61" eb="63">
      <t>ジョセイ</t>
    </rPh>
    <rPh sb="63" eb="66">
      <t>ジュウギョウイン</t>
    </rPh>
    <rPh sb="74" eb="76">
      <t>キュウギョウ</t>
    </rPh>
    <rPh sb="77" eb="79">
      <t>キュウカ</t>
    </rPh>
    <rPh sb="79" eb="80">
      <t>ビ</t>
    </rPh>
    <rPh sb="81" eb="83">
      <t>ホウテイ</t>
    </rPh>
    <rPh sb="85" eb="86">
      <t>ナガ</t>
    </rPh>
    <rPh sb="87" eb="89">
      <t>セッテイ</t>
    </rPh>
    <rPh sb="92" eb="93">
      <t>コ</t>
    </rPh>
    <rPh sb="94" eb="96">
      <t>カンゴ</t>
    </rPh>
    <rPh sb="96" eb="98">
      <t>キュウカ</t>
    </rPh>
    <rPh sb="99" eb="101">
      <t>ユウキュウ</t>
    </rPh>
    <rPh sb="101" eb="102">
      <t>バ</t>
    </rPh>
    <rPh sb="105" eb="106">
      <t>トウ</t>
    </rPh>
    <phoneticPr fontId="6"/>
  </si>
  <si>
    <t>男女問わず、正社員として新卒者等（新卒者のほか、新卒者と同じ採用枠で採用した既卒者など、新卒者と同等の処遇を行うものを含む）を採用し、定着に向けた取組を行っている。　〔例〕人材育成方針や教育訓練計画の作成　等</t>
    <rPh sb="0" eb="2">
      <t>ダンジョ</t>
    </rPh>
    <rPh sb="2" eb="3">
      <t>ト</t>
    </rPh>
    <rPh sb="6" eb="9">
      <t>セイシャイン</t>
    </rPh>
    <rPh sb="12" eb="15">
      <t>シンソツシャ</t>
    </rPh>
    <rPh sb="15" eb="16">
      <t>トウ</t>
    </rPh>
    <rPh sb="17" eb="20">
      <t>シンソツシャ</t>
    </rPh>
    <rPh sb="24" eb="27">
      <t>シンソツシャ</t>
    </rPh>
    <rPh sb="28" eb="29">
      <t>オナ</t>
    </rPh>
    <rPh sb="30" eb="32">
      <t>サイヨウ</t>
    </rPh>
    <rPh sb="32" eb="33">
      <t>ワク</t>
    </rPh>
    <rPh sb="34" eb="36">
      <t>サイヨウ</t>
    </rPh>
    <rPh sb="38" eb="40">
      <t>キソツ</t>
    </rPh>
    <rPh sb="40" eb="41">
      <t>シャ</t>
    </rPh>
    <rPh sb="44" eb="47">
      <t>シンソツシャ</t>
    </rPh>
    <rPh sb="48" eb="50">
      <t>ドウトウ</t>
    </rPh>
    <rPh sb="51" eb="53">
      <t>ショグウ</t>
    </rPh>
    <rPh sb="54" eb="55">
      <t>オコナ</t>
    </rPh>
    <rPh sb="59" eb="60">
      <t>フク</t>
    </rPh>
    <rPh sb="63" eb="65">
      <t>サイヨウ</t>
    </rPh>
    <rPh sb="67" eb="69">
      <t>テイチャク</t>
    </rPh>
    <rPh sb="70" eb="71">
      <t>ム</t>
    </rPh>
    <rPh sb="73" eb="75">
      <t>トリクミ</t>
    </rPh>
    <rPh sb="76" eb="77">
      <t>オコナ</t>
    </rPh>
    <rPh sb="84" eb="85">
      <t>レイ</t>
    </rPh>
    <rPh sb="86" eb="88">
      <t>ジンザイ</t>
    </rPh>
    <rPh sb="88" eb="90">
      <t>イクセイ</t>
    </rPh>
    <rPh sb="90" eb="92">
      <t>ホウシン</t>
    </rPh>
    <rPh sb="93" eb="95">
      <t>キョウイク</t>
    </rPh>
    <rPh sb="95" eb="97">
      <t>クンレン</t>
    </rPh>
    <rPh sb="97" eb="99">
      <t>ケイカク</t>
    </rPh>
    <rPh sb="100" eb="102">
      <t>サクセイ</t>
    </rPh>
    <rPh sb="103" eb="104">
      <t>トウ</t>
    </rPh>
    <phoneticPr fontId="6"/>
  </si>
  <si>
    <t>過去３年間で、係長相当職以上（役員含む）に占める女性割合が、産業平均値以上である。</t>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phoneticPr fontId="6"/>
  </si>
  <si>
    <t>計画や社内通達等取組内容が確認できる資料</t>
    <rPh sb="0" eb="2">
      <t>ケイカク</t>
    </rPh>
    <rPh sb="3" eb="5">
      <t>シャナイ</t>
    </rPh>
    <rPh sb="5" eb="7">
      <t>ツウタツ</t>
    </rPh>
    <rPh sb="7" eb="8">
      <t>トウ</t>
    </rPh>
    <rPh sb="8" eb="10">
      <t>トリクミ</t>
    </rPh>
    <rPh sb="10" eb="12">
      <t>ナイヨウ</t>
    </rPh>
    <rPh sb="13" eb="15">
      <t>カクニン</t>
    </rPh>
    <rPh sb="18" eb="20">
      <t>シリョウ</t>
    </rPh>
    <phoneticPr fontId="6"/>
  </si>
  <si>
    <t>％</t>
    <phoneticPr fontId="6"/>
  </si>
  <si>
    <t>課長相当職以上（役員含む）に占める女性割合（全国）</t>
    <rPh sb="0" eb="2">
      <t>カチョウ</t>
    </rPh>
    <rPh sb="2" eb="4">
      <t>ソウトウ</t>
    </rPh>
    <rPh sb="4" eb="5">
      <t>ショク</t>
    </rPh>
    <rPh sb="5" eb="7">
      <t>イジョウ</t>
    </rPh>
    <rPh sb="8" eb="10">
      <t>ヤクイン</t>
    </rPh>
    <rPh sb="10" eb="11">
      <t>フク</t>
    </rPh>
    <rPh sb="14" eb="15">
      <t>シ</t>
    </rPh>
    <rPh sb="17" eb="19">
      <t>ジョセイ</t>
    </rPh>
    <rPh sb="19" eb="21">
      <t>ワリアイ</t>
    </rPh>
    <rPh sb="22" eb="24">
      <t>ゼンコク</t>
    </rPh>
    <phoneticPr fontId="6"/>
  </si>
  <si>
    <t>係長相当職に占める女性割合（全国）</t>
    <rPh sb="0" eb="2">
      <t>カカリチョウ</t>
    </rPh>
    <rPh sb="2" eb="4">
      <t>ソウトウ</t>
    </rPh>
    <rPh sb="4" eb="5">
      <t>ショク</t>
    </rPh>
    <rPh sb="6" eb="7">
      <t>シ</t>
    </rPh>
    <rPh sb="9" eb="11">
      <t>ジョセイ</t>
    </rPh>
    <rPh sb="11" eb="13">
      <t>ワリアイ</t>
    </rPh>
    <rPh sb="14" eb="16">
      <t>ゼンコク</t>
    </rPh>
    <phoneticPr fontId="6"/>
  </si>
  <si>
    <t>No.9関係（女性の採用比率（正規雇用に限る））</t>
    <rPh sb="4" eb="6">
      <t>カンケイ</t>
    </rPh>
    <phoneticPr fontId="6"/>
  </si>
  <si>
    <t>別添様式</t>
    <rPh sb="0" eb="2">
      <t>ベッテン</t>
    </rPh>
    <rPh sb="2" eb="4">
      <t>ヨウシキ</t>
    </rPh>
    <phoneticPr fontId="6"/>
  </si>
  <si>
    <t>なし</t>
    <phoneticPr fontId="6"/>
  </si>
  <si>
    <t>別添様式
人材育成方針等取組内容がわかる資料</t>
    <rPh sb="0" eb="2">
      <t>ベッテン</t>
    </rPh>
    <rPh sb="2" eb="4">
      <t>ヨウシキ</t>
    </rPh>
    <rPh sb="5" eb="7">
      <t>ジンザイ</t>
    </rPh>
    <rPh sb="7" eb="9">
      <t>イクセイ</t>
    </rPh>
    <rPh sb="9" eb="11">
      <t>ホウシン</t>
    </rPh>
    <rPh sb="11" eb="12">
      <t>トウ</t>
    </rPh>
    <rPh sb="12" eb="14">
      <t>トリクミ</t>
    </rPh>
    <rPh sb="14" eb="16">
      <t>ナイヨウ</t>
    </rPh>
    <rPh sb="20" eb="22">
      <t>シリョウ</t>
    </rPh>
    <phoneticPr fontId="6"/>
  </si>
  <si>
    <t>転換者数</t>
    <rPh sb="0" eb="2">
      <t>テンカン</t>
    </rPh>
    <rPh sb="2" eb="3">
      <t>シャ</t>
    </rPh>
    <rPh sb="3" eb="4">
      <t>スウ</t>
    </rPh>
    <phoneticPr fontId="6"/>
  </si>
  <si>
    <t>※賞与等の特別給与及び超過労働給与（時間外給与・深夜手当等）は含めないでください。</t>
    <rPh sb="1" eb="3">
      <t>ショウヨ</t>
    </rPh>
    <rPh sb="3" eb="4">
      <t>トウ</t>
    </rPh>
    <rPh sb="5" eb="7">
      <t>トクベツ</t>
    </rPh>
    <rPh sb="7" eb="9">
      <t>キュウヨ</t>
    </rPh>
    <rPh sb="9" eb="10">
      <t>オヨ</t>
    </rPh>
    <rPh sb="11" eb="13">
      <t>チョウカ</t>
    </rPh>
    <rPh sb="13" eb="15">
      <t>ロウドウ</t>
    </rPh>
    <rPh sb="15" eb="17">
      <t>キュウヨ</t>
    </rPh>
    <rPh sb="18" eb="21">
      <t>ジカンガイ</t>
    </rPh>
    <rPh sb="21" eb="23">
      <t>キュウヨ</t>
    </rPh>
    <rPh sb="24" eb="26">
      <t>シンヤ</t>
    </rPh>
    <rPh sb="26" eb="28">
      <t>テアテ</t>
    </rPh>
    <rPh sb="28" eb="29">
      <t>トウ</t>
    </rPh>
    <rPh sb="31" eb="32">
      <t>フク</t>
    </rPh>
    <phoneticPr fontId="6"/>
  </si>
  <si>
    <t>※年間平均賃金の月額は、男女別で（年間総賃金÷総従業員数）÷12で計算してください。</t>
    <rPh sb="1" eb="3">
      <t>ネンカン</t>
    </rPh>
    <rPh sb="3" eb="5">
      <t>ヘイキン</t>
    </rPh>
    <rPh sb="5" eb="7">
      <t>チンギン</t>
    </rPh>
    <rPh sb="8" eb="10">
      <t>ゲツガク</t>
    </rPh>
    <rPh sb="12" eb="14">
      <t>ダンジョ</t>
    </rPh>
    <rPh sb="14" eb="15">
      <t>ベツ</t>
    </rPh>
    <rPh sb="17" eb="19">
      <t>ネンカン</t>
    </rPh>
    <rPh sb="19" eb="20">
      <t>ソウ</t>
    </rPh>
    <rPh sb="20" eb="22">
      <t>チンギン</t>
    </rPh>
    <rPh sb="23" eb="24">
      <t>ソウ</t>
    </rPh>
    <rPh sb="24" eb="27">
      <t>ジュウギョウイン</t>
    </rPh>
    <rPh sb="27" eb="28">
      <t>スウ</t>
    </rPh>
    <rPh sb="33" eb="35">
      <t>ケイサン</t>
    </rPh>
    <phoneticPr fontId="6"/>
  </si>
  <si>
    <t>※１日の所定労働時間が一般の労働者よりも短い又は１日の所定労働時間が一般の労働者と同じでも１週の所定労働日数が一般の労働者よりも少ない労働者は計算に含めないでください。</t>
    <rPh sb="2" eb="3">
      <t>ヒ</t>
    </rPh>
    <rPh sb="4" eb="6">
      <t>ショテイ</t>
    </rPh>
    <rPh sb="6" eb="8">
      <t>ロウドウ</t>
    </rPh>
    <rPh sb="8" eb="10">
      <t>ジカン</t>
    </rPh>
    <rPh sb="11" eb="13">
      <t>イッパン</t>
    </rPh>
    <rPh sb="14" eb="17">
      <t>ロウドウシャ</t>
    </rPh>
    <rPh sb="20" eb="21">
      <t>ミジカ</t>
    </rPh>
    <rPh sb="22" eb="23">
      <t>マタ</t>
    </rPh>
    <rPh sb="25" eb="26">
      <t>ヒ</t>
    </rPh>
    <rPh sb="27" eb="29">
      <t>ショテイ</t>
    </rPh>
    <rPh sb="29" eb="31">
      <t>ロウドウ</t>
    </rPh>
    <rPh sb="31" eb="33">
      <t>ジカン</t>
    </rPh>
    <rPh sb="34" eb="36">
      <t>イッパン</t>
    </rPh>
    <rPh sb="37" eb="40">
      <t>ロウドウシャ</t>
    </rPh>
    <rPh sb="41" eb="42">
      <t>オナ</t>
    </rPh>
    <rPh sb="46" eb="47">
      <t>シュウ</t>
    </rPh>
    <rPh sb="48" eb="50">
      <t>ショテイ</t>
    </rPh>
    <rPh sb="50" eb="52">
      <t>ロウドウ</t>
    </rPh>
    <rPh sb="52" eb="54">
      <t>ニッスウ</t>
    </rPh>
    <rPh sb="55" eb="57">
      <t>イッパン</t>
    </rPh>
    <rPh sb="58" eb="61">
      <t>ロウドウシャ</t>
    </rPh>
    <rPh sb="64" eb="65">
      <t>スク</t>
    </rPh>
    <rPh sb="67" eb="70">
      <t>ロウドウシャ</t>
    </rPh>
    <rPh sb="71" eb="73">
      <t>ケイサン</t>
    </rPh>
    <rPh sb="74" eb="75">
      <t>フク</t>
    </rPh>
    <phoneticPr fontId="6"/>
  </si>
  <si>
    <t>平均勤続年数</t>
    <rPh sb="0" eb="2">
      <t>ヘイキン</t>
    </rPh>
    <rPh sb="2" eb="4">
      <t>キンゾク</t>
    </rPh>
    <rPh sb="4" eb="6">
      <t>ネンスウ</t>
    </rPh>
    <phoneticPr fontId="6"/>
  </si>
  <si>
    <t>達成状況合計</t>
    <phoneticPr fontId="6"/>
  </si>
  <si>
    <t>多様な働き方の支援</t>
    <rPh sb="0" eb="2">
      <t>タヨウ</t>
    </rPh>
    <rPh sb="3" eb="4">
      <t>ハタラ</t>
    </rPh>
    <rPh sb="5" eb="6">
      <t>カタ</t>
    </rPh>
    <rPh sb="7" eb="9">
      <t>シエン</t>
    </rPh>
    <phoneticPr fontId="6"/>
  </si>
  <si>
    <t>処遇・定着</t>
    <rPh sb="0" eb="2">
      <t>ショグウ</t>
    </rPh>
    <rPh sb="3" eb="5">
      <t>テイチャク</t>
    </rPh>
    <phoneticPr fontId="6"/>
  </si>
  <si>
    <t>過去３年間で、非正規従業員から正規従業員へ転換した女性従業員がいる</t>
    <rPh sb="0" eb="2">
      <t>カコ</t>
    </rPh>
    <rPh sb="3" eb="5">
      <t>ネンカン</t>
    </rPh>
    <phoneticPr fontId="6"/>
  </si>
  <si>
    <t>過去３年間で、本人の希望に応じ、職務や勤務地を限定した従業員がいる</t>
    <rPh sb="0" eb="2">
      <t>カコ</t>
    </rPh>
    <rPh sb="3" eb="5">
      <t>ネンカン</t>
    </rPh>
    <rPh sb="27" eb="30">
      <t>ジュウギョウイン</t>
    </rPh>
    <phoneticPr fontId="6"/>
  </si>
  <si>
    <t>産業別
全国平均値</t>
    <rPh sb="0" eb="3">
      <t>サンギョウベツ</t>
    </rPh>
    <rPh sb="4" eb="6">
      <t>ゼンコク</t>
    </rPh>
    <rPh sb="6" eb="8">
      <t>ヘイキン</t>
    </rPh>
    <rPh sb="8" eb="9">
      <t>チ</t>
    </rPh>
    <phoneticPr fontId="6"/>
  </si>
  <si>
    <t>【業　種】　＞プルダウンから選択</t>
    <rPh sb="1" eb="2">
      <t>ギョウ</t>
    </rPh>
    <rPh sb="3" eb="4">
      <t>タネ</t>
    </rPh>
    <rPh sb="14" eb="16">
      <t>センタク</t>
    </rPh>
    <phoneticPr fontId="6"/>
  </si>
  <si>
    <t>【※製造業の場合のみ】　＞プルダウンから選択</t>
    <rPh sb="2" eb="5">
      <t>セイゾウギョウ</t>
    </rPh>
    <rPh sb="6" eb="8">
      <t>バアイ</t>
    </rPh>
    <rPh sb="20" eb="22">
      <t>センタク</t>
    </rPh>
    <phoneticPr fontId="6"/>
  </si>
  <si>
    <t>×</t>
    <phoneticPr fontId="6"/>
  </si>
  <si>
    <t>自己評価
記入欄</t>
    <rPh sb="0" eb="2">
      <t>ジコ</t>
    </rPh>
    <rPh sb="2" eb="4">
      <t>ヒョウカ</t>
    </rPh>
    <rPh sb="5" eb="7">
      <t>キニュウ</t>
    </rPh>
    <rPh sb="7" eb="8">
      <t>ラン</t>
    </rPh>
    <phoneticPr fontId="6"/>
  </si>
  <si>
    <t>達成状況
(自動入力)</t>
    <rPh sb="0" eb="2">
      <t>タッセイ</t>
    </rPh>
    <rPh sb="2" eb="4">
      <t>ジョウキョウ</t>
    </rPh>
    <rPh sb="6" eb="8">
      <t>ジドウ</t>
    </rPh>
    <rPh sb="8" eb="10">
      <t>ニュウリョク</t>
    </rPh>
    <phoneticPr fontId="6"/>
  </si>
  <si>
    <t>柱</t>
    <rPh sb="0" eb="1">
      <t>ハシラ</t>
    </rPh>
    <phoneticPr fontId="6"/>
  </si>
  <si>
    <t>項目及び取組内容例</t>
    <rPh sb="0" eb="2">
      <t>コウモク</t>
    </rPh>
    <rPh sb="2" eb="3">
      <t>オヨ</t>
    </rPh>
    <rPh sb="4" eb="6">
      <t>トリクミ</t>
    </rPh>
    <rPh sb="6" eb="8">
      <t>ナイヨウ</t>
    </rPh>
    <rPh sb="8" eb="9">
      <t>レイ</t>
    </rPh>
    <phoneticPr fontId="6"/>
  </si>
  <si>
    <r>
      <rPr>
        <b/>
        <sz val="10"/>
        <rFont val="Meiryo UI"/>
        <family val="3"/>
        <charset val="128"/>
      </rPr>
      <t>女性活躍に向け職場の状況を把握し、課題分析及び課題解決への対応を実施している</t>
    </r>
    <r>
      <rPr>
        <sz val="10"/>
        <rFont val="Meiryo UI"/>
        <family val="3"/>
        <charset val="128"/>
      </rPr>
      <t xml:space="preserve">
〔例〕従業員へアンケートや聞き取りの実施
　　　課題分析や課題解決に向けた話合いの場を設定　等</t>
    </r>
    <rPh sb="23" eb="25">
      <t>カダイ</t>
    </rPh>
    <rPh sb="25" eb="27">
      <t>カイケツ</t>
    </rPh>
    <rPh sb="29" eb="31">
      <t>タイオウ</t>
    </rPh>
    <rPh sb="33" eb="34">
      <t>レイ</t>
    </rPh>
    <rPh sb="35" eb="37">
      <t>イッパン</t>
    </rPh>
    <rPh sb="39" eb="41">
      <t>コウドウ</t>
    </rPh>
    <rPh sb="42" eb="45">
      <t>ジュウギョウイン</t>
    </rPh>
    <rPh sb="52" eb="53">
      <t>キ</t>
    </rPh>
    <rPh sb="54" eb="55">
      <t>ト</t>
    </rPh>
    <rPh sb="57" eb="59">
      <t>ジッシ</t>
    </rPh>
    <rPh sb="63" eb="65">
      <t>カダイ</t>
    </rPh>
    <rPh sb="65" eb="67">
      <t>ブンセキ</t>
    </rPh>
    <rPh sb="68" eb="70">
      <t>カダイ</t>
    </rPh>
    <rPh sb="70" eb="72">
      <t>カイケツ</t>
    </rPh>
    <rPh sb="73" eb="74">
      <t>ム</t>
    </rPh>
    <rPh sb="76" eb="78">
      <t>ハナシア</t>
    </rPh>
    <rPh sb="80" eb="81">
      <t>バ</t>
    </rPh>
    <rPh sb="82" eb="84">
      <t>セッテイ</t>
    </rPh>
    <phoneticPr fontId="6"/>
  </si>
  <si>
    <r>
      <rPr>
        <b/>
        <sz val="10"/>
        <rFont val="Meiryo UI"/>
        <family val="3"/>
        <charset val="128"/>
      </rPr>
      <t>女性活躍に向けた取組方針を従業員に明示している</t>
    </r>
    <r>
      <rPr>
        <sz val="10"/>
        <rFont val="Meiryo UI"/>
        <family val="3"/>
        <charset val="128"/>
      </rPr>
      <t xml:space="preserve">
〔例〕HPや社内報などに女性活躍の取組を掲載
　　　HP内に女性活躍専用ページを設置　等</t>
    </r>
    <rPh sb="0" eb="2">
      <t>ジョセイ</t>
    </rPh>
    <rPh sb="2" eb="4">
      <t>カツヤク</t>
    </rPh>
    <rPh sb="5" eb="6">
      <t>ム</t>
    </rPh>
    <rPh sb="8" eb="10">
      <t>トリクミ</t>
    </rPh>
    <rPh sb="10" eb="12">
      <t>ホウシン</t>
    </rPh>
    <rPh sb="13" eb="16">
      <t>ジュウギョウイン</t>
    </rPh>
    <rPh sb="17" eb="19">
      <t>メイジ</t>
    </rPh>
    <rPh sb="25" eb="26">
      <t>レイ</t>
    </rPh>
    <rPh sb="30" eb="33">
      <t>シャナイホウ</t>
    </rPh>
    <rPh sb="36" eb="38">
      <t>ジョセイ</t>
    </rPh>
    <rPh sb="38" eb="40">
      <t>カツヤク</t>
    </rPh>
    <rPh sb="41" eb="43">
      <t>トリクミ</t>
    </rPh>
    <rPh sb="44" eb="46">
      <t>ケイサイ</t>
    </rPh>
    <rPh sb="52" eb="53">
      <t>ナイ</t>
    </rPh>
    <rPh sb="54" eb="56">
      <t>ジョセイ</t>
    </rPh>
    <rPh sb="56" eb="58">
      <t>カツヤク</t>
    </rPh>
    <rPh sb="58" eb="60">
      <t>センヨウ</t>
    </rPh>
    <rPh sb="64" eb="66">
      <t>セッチ</t>
    </rPh>
    <rPh sb="67" eb="68">
      <t>トウ</t>
    </rPh>
    <phoneticPr fontId="6"/>
  </si>
  <si>
    <r>
      <rPr>
        <b/>
        <sz val="10"/>
        <rFont val="Meiryo UI"/>
        <family val="3"/>
        <charset val="128"/>
      </rPr>
      <t>女性活躍に向けた職場の意識改革を実施している</t>
    </r>
    <r>
      <rPr>
        <sz val="10"/>
        <rFont val="Meiryo UI"/>
        <family val="3"/>
        <charset val="128"/>
      </rPr>
      <t xml:space="preserve">
〔例〕管理職向けの意識改革セミナーの実施
　　　男性の家事育児参加を促進する制度や取組の実施　等</t>
    </r>
    <rPh sb="0" eb="2">
      <t>ジョセイ</t>
    </rPh>
    <rPh sb="2" eb="4">
      <t>カツヤク</t>
    </rPh>
    <rPh sb="5" eb="6">
      <t>ム</t>
    </rPh>
    <rPh sb="8" eb="10">
      <t>ショクバ</t>
    </rPh>
    <rPh sb="11" eb="13">
      <t>イシキ</t>
    </rPh>
    <rPh sb="13" eb="15">
      <t>カイカク</t>
    </rPh>
    <rPh sb="16" eb="18">
      <t>ジッシ</t>
    </rPh>
    <rPh sb="24" eb="25">
      <t>レイ</t>
    </rPh>
    <rPh sb="26" eb="29">
      <t>カンリショク</t>
    </rPh>
    <rPh sb="29" eb="30">
      <t>ム</t>
    </rPh>
    <rPh sb="32" eb="34">
      <t>イシキ</t>
    </rPh>
    <rPh sb="34" eb="36">
      <t>カイカク</t>
    </rPh>
    <rPh sb="41" eb="43">
      <t>ジッシ</t>
    </rPh>
    <rPh sb="47" eb="49">
      <t>ダンセイ</t>
    </rPh>
    <rPh sb="50" eb="52">
      <t>カジ</t>
    </rPh>
    <rPh sb="52" eb="54">
      <t>イクジ</t>
    </rPh>
    <rPh sb="54" eb="56">
      <t>サンカ</t>
    </rPh>
    <rPh sb="57" eb="59">
      <t>ソクシン</t>
    </rPh>
    <rPh sb="61" eb="63">
      <t>セイド</t>
    </rPh>
    <rPh sb="64" eb="66">
      <t>トリクミ</t>
    </rPh>
    <rPh sb="67" eb="69">
      <t>ジッシ</t>
    </rPh>
    <rPh sb="70" eb="71">
      <t>トウ</t>
    </rPh>
    <phoneticPr fontId="6"/>
  </si>
  <si>
    <t>管理職（部長・課長級相当職）に占める女性割合の過去３年間の平均が、産業別の全国平均値以上である</t>
    <rPh sb="0" eb="2">
      <t>カンリ</t>
    </rPh>
    <rPh sb="23" eb="25">
      <t>カコ</t>
    </rPh>
    <rPh sb="26" eb="28">
      <t>ネンカン</t>
    </rPh>
    <rPh sb="29" eb="31">
      <t>ヘイキン</t>
    </rPh>
    <rPh sb="33" eb="36">
      <t>サンギョウベツ</t>
    </rPh>
    <rPh sb="37" eb="39">
      <t>ゼンコク</t>
    </rPh>
    <rPh sb="39" eb="42">
      <t>ヘイキンチ</t>
    </rPh>
    <rPh sb="42" eb="44">
      <t>イジョウ</t>
    </rPh>
    <phoneticPr fontId="6"/>
  </si>
  <si>
    <t>係長相当職に占める女性割合の過去３年間の平均が、産業別の全国平均値以上である</t>
    <rPh sb="14" eb="16">
      <t>カコ</t>
    </rPh>
    <rPh sb="17" eb="19">
      <t>ネンカン</t>
    </rPh>
    <rPh sb="20" eb="22">
      <t>ヘイキン</t>
    </rPh>
    <rPh sb="24" eb="26">
      <t>サンギョウ</t>
    </rPh>
    <rPh sb="26" eb="27">
      <t>ベツ</t>
    </rPh>
    <rPh sb="28" eb="30">
      <t>ゼンコク</t>
    </rPh>
    <rPh sb="30" eb="32">
      <t>ヘイキン</t>
    </rPh>
    <rPh sb="32" eb="33">
      <t>アタイ</t>
    </rPh>
    <rPh sb="33" eb="35">
      <t>イジョウ</t>
    </rPh>
    <phoneticPr fontId="6"/>
  </si>
  <si>
    <t>前年度における男性の平均賃金に対する女性の平均賃金の割合が、全国平均値以上である</t>
    <rPh sb="0" eb="2">
      <t>ゼンネン</t>
    </rPh>
    <rPh sb="2" eb="3">
      <t>ド</t>
    </rPh>
    <rPh sb="7" eb="9">
      <t>ダンセイ</t>
    </rPh>
    <rPh sb="10" eb="12">
      <t>ヘイキン</t>
    </rPh>
    <rPh sb="12" eb="14">
      <t>チンギン</t>
    </rPh>
    <rPh sb="15" eb="16">
      <t>タイ</t>
    </rPh>
    <rPh sb="18" eb="20">
      <t>ジョセイ</t>
    </rPh>
    <rPh sb="21" eb="23">
      <t>ヘイキン</t>
    </rPh>
    <rPh sb="23" eb="25">
      <t>チンギン</t>
    </rPh>
    <rPh sb="26" eb="28">
      <t>ワリアイ</t>
    </rPh>
    <rPh sb="30" eb="32">
      <t>ゼンコク</t>
    </rPh>
    <rPh sb="32" eb="34">
      <t>ヘイキン</t>
    </rPh>
    <rPh sb="34" eb="35">
      <t>アタイ</t>
    </rPh>
    <rPh sb="35" eb="37">
      <t>イジョウ</t>
    </rPh>
    <phoneticPr fontId="6"/>
  </si>
  <si>
    <r>
      <rPr>
        <b/>
        <sz val="10"/>
        <rFont val="Meiryo UI"/>
        <family val="3"/>
        <charset val="128"/>
      </rPr>
      <t>正社員として採用した新卒者（新卒者と同じ採用枠で採用した既卒者など、新卒者と同等の処遇を行う者を含む）に対し、職場定着に向けた取組を行っている</t>
    </r>
    <r>
      <rPr>
        <sz val="10"/>
        <rFont val="Meiryo UI"/>
        <family val="3"/>
        <charset val="128"/>
      </rPr>
      <t xml:space="preserve">
〔例〕管理職が定期的に面談を実施／人材育成の方針を定め、計画的に教育を実施　等</t>
    </r>
    <rPh sb="0" eb="3">
      <t>セイシャイン</t>
    </rPh>
    <rPh sb="6" eb="8">
      <t>サイヨウ</t>
    </rPh>
    <rPh sb="10" eb="13">
      <t>シンソツシャ</t>
    </rPh>
    <rPh sb="46" eb="47">
      <t>シャ</t>
    </rPh>
    <rPh sb="52" eb="53">
      <t>タイ</t>
    </rPh>
    <rPh sb="55" eb="57">
      <t>ショクバ</t>
    </rPh>
    <rPh sb="57" eb="58">
      <t>ム</t>
    </rPh>
    <rPh sb="60" eb="62">
      <t>トリクミ</t>
    </rPh>
    <rPh sb="63" eb="64">
      <t>オコナ</t>
    </rPh>
    <rPh sb="72" eb="74">
      <t>ジンザイ</t>
    </rPh>
    <phoneticPr fontId="6"/>
  </si>
  <si>
    <t>過去３年間で、テレワークや在宅勤務、フレックスタイムなど、場所や時間に捉われない働き方を実現した従業員がいる</t>
    <rPh sb="0" eb="2">
      <t>カコ</t>
    </rPh>
    <rPh sb="3" eb="5">
      <t>ネンカン</t>
    </rPh>
    <rPh sb="13" eb="15">
      <t>ザイタク</t>
    </rPh>
    <rPh sb="15" eb="17">
      <t>キンム</t>
    </rPh>
    <rPh sb="29" eb="31">
      <t>バショ</t>
    </rPh>
    <rPh sb="32" eb="34">
      <t>ジカン</t>
    </rPh>
    <rPh sb="35" eb="36">
      <t>トラ</t>
    </rPh>
    <rPh sb="40" eb="41">
      <t>ハタラ</t>
    </rPh>
    <rPh sb="42" eb="43">
      <t>カタ</t>
    </rPh>
    <rPh sb="44" eb="46">
      <t>ジツゲン</t>
    </rPh>
    <rPh sb="48" eb="51">
      <t>ジュウギョウイン</t>
    </rPh>
    <phoneticPr fontId="6"/>
  </si>
  <si>
    <t>前年度における正規従業員の法定時間外労働（法定休日労働時間を含む）の合計時間数の月平均が45時間未満である</t>
    <rPh sb="0" eb="2">
      <t>ゼンネン</t>
    </rPh>
    <rPh sb="13" eb="15">
      <t>ホウテイ</t>
    </rPh>
    <rPh sb="15" eb="18">
      <t>ジカンガイ</t>
    </rPh>
    <rPh sb="18" eb="20">
      <t>ロウドウ</t>
    </rPh>
    <rPh sb="21" eb="23">
      <t>ホウテイ</t>
    </rPh>
    <rPh sb="23" eb="25">
      <t>キュウジツ</t>
    </rPh>
    <rPh sb="25" eb="27">
      <t>ロウドウ</t>
    </rPh>
    <rPh sb="27" eb="29">
      <t>ジカン</t>
    </rPh>
    <rPh sb="30" eb="31">
      <t>フク</t>
    </rPh>
    <rPh sb="34" eb="36">
      <t>ゴウケイ</t>
    </rPh>
    <rPh sb="36" eb="39">
      <t>ジカンスウ</t>
    </rPh>
    <rPh sb="40" eb="41">
      <t>ツキ</t>
    </rPh>
    <rPh sb="41" eb="43">
      <t>ヘイキン</t>
    </rPh>
    <rPh sb="46" eb="48">
      <t>ジカン</t>
    </rPh>
    <rPh sb="48" eb="50">
      <t>ミマン</t>
    </rPh>
    <phoneticPr fontId="6"/>
  </si>
  <si>
    <t>過去３年間で、子育てや介護、ボランティア活動のための休暇・休業制度を利用した従業員がいる</t>
    <rPh sb="0" eb="2">
      <t>カコ</t>
    </rPh>
    <rPh sb="3" eb="5">
      <t>ネンカン</t>
    </rPh>
    <rPh sb="7" eb="9">
      <t>コソダ</t>
    </rPh>
    <rPh sb="11" eb="13">
      <t>カイゴ</t>
    </rPh>
    <rPh sb="20" eb="22">
      <t>カツドウ</t>
    </rPh>
    <rPh sb="26" eb="28">
      <t>キュウカ</t>
    </rPh>
    <rPh sb="29" eb="31">
      <t>キュウギョウ</t>
    </rPh>
    <rPh sb="31" eb="33">
      <t>セイド</t>
    </rPh>
    <rPh sb="34" eb="36">
      <t>リヨウ</t>
    </rPh>
    <rPh sb="38" eb="41">
      <t>ジュウギョウイン</t>
    </rPh>
    <phoneticPr fontId="6"/>
  </si>
  <si>
    <r>
      <rPr>
        <b/>
        <u val="singleAccounting"/>
        <sz val="10"/>
        <rFont val="Meiryo UI"/>
        <family val="3"/>
        <charset val="128"/>
      </rPr>
      <t>前年度における</t>
    </r>
    <r>
      <rPr>
        <b/>
        <sz val="10"/>
        <rFont val="Meiryo UI"/>
        <family val="3"/>
        <charset val="128"/>
      </rPr>
      <t>男性育休取得率が全国平均値以上である</t>
    </r>
    <rPh sb="0" eb="3">
      <t>ゼンネンド</t>
    </rPh>
    <rPh sb="15" eb="17">
      <t>ゼンコク</t>
    </rPh>
    <rPh sb="17" eb="19">
      <t>ヘイキン</t>
    </rPh>
    <rPh sb="19" eb="20">
      <t>アタイ</t>
    </rPh>
    <rPh sb="20" eb="22">
      <t>イジョウ</t>
    </rPh>
    <phoneticPr fontId="6"/>
  </si>
  <si>
    <r>
      <t>認定申請の可否　</t>
    </r>
    <r>
      <rPr>
        <sz val="14"/>
        <color theme="1"/>
        <rFont val="Meiryo UI"/>
        <family val="3"/>
        <charset val="128"/>
      </rPr>
      <t>※20項目中14項目（７割）達成が認定ラインとなります</t>
    </r>
    <rPh sb="0" eb="1">
      <t>ニン</t>
    </rPh>
    <rPh sb="1" eb="2">
      <t>サダム</t>
    </rPh>
    <rPh sb="2" eb="3">
      <t>サル</t>
    </rPh>
    <rPh sb="3" eb="4">
      <t>ショウ</t>
    </rPh>
    <rPh sb="5" eb="7">
      <t>カヒ</t>
    </rPh>
    <rPh sb="11" eb="13">
      <t>コウモク</t>
    </rPh>
    <rPh sb="13" eb="14">
      <t>チュウ</t>
    </rPh>
    <rPh sb="16" eb="18">
      <t>コウモク</t>
    </rPh>
    <rPh sb="20" eb="21">
      <t>ワリ</t>
    </rPh>
    <rPh sb="22" eb="24">
      <t>タッセイ</t>
    </rPh>
    <rPh sb="25" eb="27">
      <t>ニンテイ</t>
    </rPh>
    <phoneticPr fontId="6"/>
  </si>
  <si>
    <t>（別添様式）</t>
    <rPh sb="1" eb="3">
      <t>ベッテン</t>
    </rPh>
    <rPh sb="3" eb="5">
      <t>ヨウシキ</t>
    </rPh>
    <phoneticPr fontId="6"/>
  </si>
  <si>
    <t>No.7・8関係（管理職・係長相当職に占める女性割合）</t>
    <rPh sb="6" eb="8">
      <t>カンケイ</t>
    </rPh>
    <rPh sb="9" eb="12">
      <t>カンリショク</t>
    </rPh>
    <phoneticPr fontId="6"/>
  </si>
  <si>
    <t>No.11関係（前年度における女性（正規従業員）の平均勤続年数）</t>
    <rPh sb="5" eb="7">
      <t>カンケイ</t>
    </rPh>
    <rPh sb="8" eb="9">
      <t>ゼン</t>
    </rPh>
    <rPh sb="9" eb="11">
      <t>ネンド</t>
    </rPh>
    <rPh sb="15" eb="17">
      <t>ジョセイ</t>
    </rPh>
    <rPh sb="18" eb="20">
      <t>セイキ</t>
    </rPh>
    <rPh sb="20" eb="23">
      <t>ジュウギョウイン</t>
    </rPh>
    <rPh sb="25" eb="27">
      <t>ヘイキン</t>
    </rPh>
    <rPh sb="27" eb="29">
      <t>キンゾク</t>
    </rPh>
    <rPh sb="29" eb="31">
      <t>ネンスウ</t>
    </rPh>
    <phoneticPr fontId="6"/>
  </si>
  <si>
    <t>No.12関係（前年度における男性に対する女性の平均賃金割合）</t>
    <rPh sb="5" eb="7">
      <t>カンケイ</t>
    </rPh>
    <rPh sb="8" eb="10">
      <t>ゼンネン</t>
    </rPh>
    <rPh sb="10" eb="11">
      <t>ド</t>
    </rPh>
    <rPh sb="15" eb="17">
      <t>ダンセイ</t>
    </rPh>
    <rPh sb="18" eb="19">
      <t>タイ</t>
    </rPh>
    <rPh sb="21" eb="23">
      <t>ジョセイ</t>
    </rPh>
    <rPh sb="24" eb="26">
      <t>ヘイキン</t>
    </rPh>
    <rPh sb="26" eb="28">
      <t>チンギン</t>
    </rPh>
    <rPh sb="28" eb="30">
      <t>ワリアイ</t>
    </rPh>
    <phoneticPr fontId="6"/>
  </si>
  <si>
    <t>No.13関係（過去３年間で非正規から正規へ転換した女性従業員）</t>
    <rPh sb="5" eb="7">
      <t>カンケイ</t>
    </rPh>
    <rPh sb="8" eb="10">
      <t>カコ</t>
    </rPh>
    <rPh sb="11" eb="13">
      <t>ネンカン</t>
    </rPh>
    <rPh sb="14" eb="17">
      <t>ヒセイキ</t>
    </rPh>
    <rPh sb="19" eb="21">
      <t>セイキ</t>
    </rPh>
    <rPh sb="22" eb="24">
      <t>テンカン</t>
    </rPh>
    <rPh sb="26" eb="28">
      <t>ジョセイ</t>
    </rPh>
    <rPh sb="28" eb="31">
      <t>ジュウギョウイン</t>
    </rPh>
    <phoneticPr fontId="6"/>
  </si>
  <si>
    <t>No.14関係（正社員として採用した新卒者等の職場定着に向けた取組）</t>
    <rPh sb="8" eb="11">
      <t>セイシャイン</t>
    </rPh>
    <rPh sb="14" eb="16">
      <t>サイヨウ</t>
    </rPh>
    <rPh sb="18" eb="21">
      <t>シンソツシャ</t>
    </rPh>
    <rPh sb="21" eb="22">
      <t>トウ</t>
    </rPh>
    <rPh sb="23" eb="25">
      <t>ショクバ</t>
    </rPh>
    <rPh sb="25" eb="27">
      <t>テイチャク</t>
    </rPh>
    <rPh sb="28" eb="29">
      <t>ム</t>
    </rPh>
    <rPh sb="31" eb="33">
      <t>トリクミ</t>
    </rPh>
    <phoneticPr fontId="6"/>
  </si>
  <si>
    <t>No.15関係（過去３年間で、本人の希望に応じ、職務や勤務地を限定した従業員）</t>
    <rPh sb="5" eb="7">
      <t>カンケイ</t>
    </rPh>
    <rPh sb="8" eb="10">
      <t>カコ</t>
    </rPh>
    <rPh sb="11" eb="13">
      <t>ネンカン</t>
    </rPh>
    <rPh sb="15" eb="17">
      <t>ホンニン</t>
    </rPh>
    <rPh sb="18" eb="20">
      <t>キボウ</t>
    </rPh>
    <rPh sb="21" eb="22">
      <t>オウ</t>
    </rPh>
    <rPh sb="24" eb="26">
      <t>ショクム</t>
    </rPh>
    <rPh sb="27" eb="30">
      <t>キンムチ</t>
    </rPh>
    <rPh sb="31" eb="33">
      <t>ゲンテイ</t>
    </rPh>
    <rPh sb="35" eb="38">
      <t>ジュウギョウイン</t>
    </rPh>
    <phoneticPr fontId="6"/>
  </si>
  <si>
    <t>No.16関係（過去３年間で、テレワークなど、場所や時間にとらわれない働き方を実現した従業員）</t>
    <rPh sb="5" eb="7">
      <t>カンケイ</t>
    </rPh>
    <rPh sb="8" eb="10">
      <t>カコ</t>
    </rPh>
    <rPh sb="11" eb="13">
      <t>ネンカン</t>
    </rPh>
    <rPh sb="23" eb="25">
      <t>バショ</t>
    </rPh>
    <rPh sb="26" eb="28">
      <t>ジカン</t>
    </rPh>
    <rPh sb="35" eb="36">
      <t>ハタラ</t>
    </rPh>
    <rPh sb="37" eb="38">
      <t>カタ</t>
    </rPh>
    <rPh sb="39" eb="41">
      <t>ジツゲン</t>
    </rPh>
    <rPh sb="43" eb="46">
      <t>ジュウギョウイン</t>
    </rPh>
    <phoneticPr fontId="6"/>
  </si>
  <si>
    <t>No.18関係（過去３年間で、子育てや介護、ボランティアのための休暇・休業制度を利用した従業員）</t>
    <rPh sb="5" eb="7">
      <t>カンケイ</t>
    </rPh>
    <rPh sb="8" eb="10">
      <t>カコ</t>
    </rPh>
    <rPh sb="11" eb="13">
      <t>ネンカン</t>
    </rPh>
    <rPh sb="15" eb="17">
      <t>コソダ</t>
    </rPh>
    <rPh sb="19" eb="21">
      <t>カイゴ</t>
    </rPh>
    <rPh sb="32" eb="34">
      <t>キュウカ</t>
    </rPh>
    <rPh sb="35" eb="37">
      <t>キュウギョウ</t>
    </rPh>
    <rPh sb="37" eb="39">
      <t>セイド</t>
    </rPh>
    <rPh sb="40" eb="42">
      <t>リヨウ</t>
    </rPh>
    <rPh sb="44" eb="47">
      <t>ジュウギョウイン</t>
    </rPh>
    <phoneticPr fontId="6"/>
  </si>
  <si>
    <t>No.19関係（前年度における男性育休取得率）</t>
    <rPh sb="5" eb="7">
      <t>カンケイ</t>
    </rPh>
    <rPh sb="8" eb="9">
      <t>ゼン</t>
    </rPh>
    <rPh sb="9" eb="11">
      <t>ネンド</t>
    </rPh>
    <rPh sb="15" eb="17">
      <t>ダンセイ</t>
    </rPh>
    <rPh sb="17" eb="19">
      <t>イクキュウ</t>
    </rPh>
    <rPh sb="19" eb="22">
      <t>シュトクリツ</t>
    </rPh>
    <phoneticPr fontId="6"/>
  </si>
  <si>
    <t>（参照用）産業別の全国平均値</t>
    <rPh sb="1" eb="4">
      <t>サンショウヨウ</t>
    </rPh>
    <rPh sb="5" eb="8">
      <t>サンギョウベツ</t>
    </rPh>
    <rPh sb="9" eb="11">
      <t>ゼンコク</t>
    </rPh>
    <rPh sb="11" eb="14">
      <t>ヘイキンチ</t>
    </rPh>
    <phoneticPr fontId="6"/>
  </si>
  <si>
    <t>１企業の取組姿勢</t>
    <rPh sb="1" eb="3">
      <t>キギョウ</t>
    </rPh>
    <rPh sb="4" eb="6">
      <t>トリクミ</t>
    </rPh>
    <rPh sb="6" eb="8">
      <t>シセイ</t>
    </rPh>
    <phoneticPr fontId="6"/>
  </si>
  <si>
    <r>
      <rPr>
        <b/>
        <sz val="10"/>
        <rFont val="Meiryo UI"/>
        <family val="3"/>
        <charset val="128"/>
      </rPr>
      <t>職場環境の整備・従業員に対する経費援助を行っている</t>
    </r>
    <r>
      <rPr>
        <sz val="10"/>
        <rFont val="Meiryo UI"/>
        <family val="3"/>
        <charset val="128"/>
      </rPr>
      <t xml:space="preserve">
〔例〕事業所内に保育所や託児スペースを設置／男女別トイレ・更衣室を設置
　　　出産、育児、介護、不妊治療に要する経費の援助
　　　ひとり親世帯（シングルマザー等）に対する援助
      奨学金の返還支援　　
　　　「ひょうご仕事と生活の調和推進企業認定」を取得
　　　「ひょうご産業SDGs推進宣言」で目指すゴールに 『ジェンダー平等の実現』を選択　等</t>
    </r>
    <rPh sb="0" eb="2">
      <t>ショクバ</t>
    </rPh>
    <rPh sb="2" eb="4">
      <t>カンキョウ</t>
    </rPh>
    <rPh sb="5" eb="7">
      <t>セイビ</t>
    </rPh>
    <rPh sb="8" eb="11">
      <t>ジュウギョウイン</t>
    </rPh>
    <rPh sb="12" eb="13">
      <t>タイ</t>
    </rPh>
    <rPh sb="15" eb="17">
      <t>ケイヒ</t>
    </rPh>
    <rPh sb="17" eb="19">
      <t>エンジョ</t>
    </rPh>
    <rPh sb="20" eb="21">
      <t>オコナ</t>
    </rPh>
    <rPh sb="29" eb="32">
      <t>ジギョウショ</t>
    </rPh>
    <rPh sb="32" eb="33">
      <t>ウチ</t>
    </rPh>
    <rPh sb="34" eb="36">
      <t>ホイク</t>
    </rPh>
    <rPh sb="36" eb="37">
      <t>ショ</t>
    </rPh>
    <rPh sb="38" eb="40">
      <t>タクジ</t>
    </rPh>
    <rPh sb="45" eb="47">
      <t>セッチ</t>
    </rPh>
    <rPh sb="48" eb="50">
      <t>ダンジョ</t>
    </rPh>
    <rPh sb="50" eb="51">
      <t>ベツ</t>
    </rPh>
    <rPh sb="55" eb="58">
      <t>コウイシツ</t>
    </rPh>
    <rPh sb="59" eb="61">
      <t>セッチ</t>
    </rPh>
    <rPh sb="94" eb="95">
      <t>オヤ</t>
    </rPh>
    <rPh sb="95" eb="97">
      <t>セタイ</t>
    </rPh>
    <rPh sb="105" eb="106">
      <t>トウ</t>
    </rPh>
    <rPh sb="199" eb="201">
      <t>センタク</t>
    </rPh>
    <phoneticPr fontId="6"/>
  </si>
  <si>
    <t>【従業員数】　＞直接入力</t>
    <rPh sb="1" eb="3">
      <t>ジュウギョウ</t>
    </rPh>
    <rPh sb="4" eb="5">
      <t>スウ</t>
    </rPh>
    <rPh sb="8" eb="10">
      <t>チョクセツ</t>
    </rPh>
    <rPh sb="10" eb="12">
      <t>ニュウリョク</t>
    </rPh>
    <phoneticPr fontId="6"/>
  </si>
  <si>
    <t>【企 業 名】　＞直接入力</t>
    <rPh sb="1" eb="2">
      <t>キ</t>
    </rPh>
    <rPh sb="3" eb="4">
      <t>ギョウ</t>
    </rPh>
    <rPh sb="5" eb="6">
      <t>メイ</t>
    </rPh>
    <rPh sb="9" eb="11">
      <t>チョクセツ</t>
    </rPh>
    <rPh sb="11" eb="13">
      <t>ニュウリョク</t>
    </rPh>
    <phoneticPr fontId="6"/>
  </si>
  <si>
    <t>前年度における正規雇用の女性の採用比率が50%以上、または、過去３年間で同比率が増加している</t>
    <rPh sb="0" eb="3">
      <t>ゼンネンド</t>
    </rPh>
    <rPh sb="7" eb="9">
      <t>セイキ</t>
    </rPh>
    <rPh sb="9" eb="11">
      <t>コヨウ</t>
    </rPh>
    <rPh sb="23" eb="25">
      <t>イジョウ</t>
    </rPh>
    <rPh sb="30" eb="32">
      <t>カコ</t>
    </rPh>
    <rPh sb="33" eb="35">
      <t>ネンカン</t>
    </rPh>
    <rPh sb="36" eb="37">
      <t>ドウ</t>
    </rPh>
    <rPh sb="37" eb="39">
      <t>ヒリツ</t>
    </rPh>
    <phoneticPr fontId="6"/>
  </si>
  <si>
    <t>前年度における男性の平均勤続年数に対する女性の平均勤続年数の割合が、産業別の全国平均値以上である</t>
    <rPh sb="0" eb="2">
      <t>ゼンネン</t>
    </rPh>
    <rPh sb="7" eb="9">
      <t>ダンセイ</t>
    </rPh>
    <rPh sb="17" eb="18">
      <t>タイ</t>
    </rPh>
    <rPh sb="20" eb="22">
      <t>ジョセイ</t>
    </rPh>
    <rPh sb="23" eb="25">
      <t>ヘイキン</t>
    </rPh>
    <rPh sb="25" eb="27">
      <t>キンゾク</t>
    </rPh>
    <rPh sb="27" eb="29">
      <t>ネンスウ</t>
    </rPh>
    <rPh sb="30" eb="32">
      <t>ワリアイ</t>
    </rPh>
    <rPh sb="34" eb="36">
      <t>サンギョウ</t>
    </rPh>
    <rPh sb="36" eb="37">
      <t>ベツ</t>
    </rPh>
    <rPh sb="38" eb="40">
      <t>ゼンコク</t>
    </rPh>
    <rPh sb="40" eb="42">
      <t>ヘイキン</t>
    </rPh>
    <rPh sb="42" eb="43">
      <t>アタイ</t>
    </rPh>
    <rPh sb="43" eb="45">
      <t>イジョウ</t>
    </rPh>
    <phoneticPr fontId="6"/>
  </si>
  <si>
    <t>【女性従業員のみの企業】
前年度における女性の平均勤続年数が、産業別の全国平均値以上である</t>
    <rPh sb="1" eb="3">
      <t>ジョセイ</t>
    </rPh>
    <rPh sb="3" eb="6">
      <t>ジュウギョウイン</t>
    </rPh>
    <rPh sb="9" eb="11">
      <t>キギョウ</t>
    </rPh>
    <rPh sb="13" eb="16">
      <t>ゼンネンド</t>
    </rPh>
    <rPh sb="20" eb="22">
      <t>ジョセイ</t>
    </rPh>
    <rPh sb="23" eb="25">
      <t>ヘイキン</t>
    </rPh>
    <rPh sb="25" eb="27">
      <t>キンゾク</t>
    </rPh>
    <rPh sb="27" eb="29">
      <t>ネンスウ</t>
    </rPh>
    <rPh sb="31" eb="33">
      <t>サンギョウ</t>
    </rPh>
    <rPh sb="33" eb="34">
      <t>ベツ</t>
    </rPh>
    <rPh sb="35" eb="37">
      <t>ゼンコク</t>
    </rPh>
    <rPh sb="37" eb="39">
      <t>ヘイキン</t>
    </rPh>
    <rPh sb="39" eb="40">
      <t>アタイ</t>
    </rPh>
    <rPh sb="40" eb="42">
      <t>イジョウ</t>
    </rPh>
    <phoneticPr fontId="6"/>
  </si>
  <si>
    <t>女性</t>
    <rPh sb="0" eb="2">
      <t>ジョセイ</t>
    </rPh>
    <phoneticPr fontId="6"/>
  </si>
  <si>
    <t>男性</t>
    <rPh sb="0" eb="2">
      <t>ダンセイ</t>
    </rPh>
    <phoneticPr fontId="6"/>
  </si>
  <si>
    <t>女性比率</t>
    <rPh sb="0" eb="2">
      <t>ジョセイ</t>
    </rPh>
    <rPh sb="2" eb="4">
      <t>ヒリツ</t>
    </rPh>
    <phoneticPr fontId="6"/>
  </si>
  <si>
    <t>男性100</t>
    <rPh sb="0" eb="2">
      <t>ダンセイ</t>
    </rPh>
    <phoneticPr fontId="6"/>
  </si>
  <si>
    <t>離職の要因※</t>
    <rPh sb="0" eb="2">
      <t>リショク</t>
    </rPh>
    <rPh sb="3" eb="5">
      <t>ヨウイン</t>
    </rPh>
    <phoneticPr fontId="6"/>
  </si>
  <si>
    <t>※離職割合が30%を超える場合は、離職の要因を記入してください。</t>
    <rPh sb="1" eb="3">
      <t>リショク</t>
    </rPh>
    <rPh sb="3" eb="5">
      <t>ワリアイ</t>
    </rPh>
    <rPh sb="10" eb="11">
      <t>コ</t>
    </rPh>
    <rPh sb="13" eb="15">
      <t>バアイ</t>
    </rPh>
    <rPh sb="17" eb="19">
      <t>リショク</t>
    </rPh>
    <rPh sb="20" eb="22">
      <t>ヨウイン</t>
    </rPh>
    <rPh sb="23" eb="25">
      <t>キニュウ</t>
    </rPh>
    <phoneticPr fontId="6"/>
  </si>
  <si>
    <t>イントラ画面のスクリーンショット</t>
    <rPh sb="4" eb="6">
      <t>ガメン</t>
    </rPh>
    <phoneticPr fontId="6"/>
  </si>
  <si>
    <t>○月実施の社員アンケート集計結果、○月実施の働き方改革会議の議事録</t>
    <rPh sb="1" eb="2">
      <t>ガツ</t>
    </rPh>
    <rPh sb="2" eb="4">
      <t>ジッシ</t>
    </rPh>
    <rPh sb="5" eb="7">
      <t>シャイン</t>
    </rPh>
    <rPh sb="12" eb="14">
      <t>シュウケイ</t>
    </rPh>
    <rPh sb="14" eb="16">
      <t>ケッカ</t>
    </rPh>
    <rPh sb="18" eb="19">
      <t>ガツ</t>
    </rPh>
    <rPh sb="19" eb="21">
      <t>ジッシ</t>
    </rPh>
    <rPh sb="22" eb="23">
      <t>ハタラ</t>
    </rPh>
    <rPh sb="24" eb="25">
      <t>カタ</t>
    </rPh>
    <rPh sb="25" eb="27">
      <t>カイカク</t>
    </rPh>
    <rPh sb="27" eb="29">
      <t>カイギ</t>
    </rPh>
    <rPh sb="30" eb="33">
      <t>ギジロク</t>
    </rPh>
    <phoneticPr fontId="6"/>
  </si>
  <si>
    <t>当社ウェブページ画面のスクリーンショット</t>
    <rPh sb="0" eb="2">
      <t>トウシャ</t>
    </rPh>
    <rPh sb="8" eb="10">
      <t>ガメン</t>
    </rPh>
    <phoneticPr fontId="6"/>
  </si>
  <si>
    <t>研修参加報告書〇人分、メンター制度の従業員向け案内文</t>
    <rPh sb="0" eb="2">
      <t>ケンシュウ</t>
    </rPh>
    <rPh sb="2" eb="4">
      <t>サンカ</t>
    </rPh>
    <rPh sb="4" eb="7">
      <t>ホウコクショ</t>
    </rPh>
    <rPh sb="8" eb="9">
      <t>ニン</t>
    </rPh>
    <rPh sb="9" eb="10">
      <t>ブン</t>
    </rPh>
    <rPh sb="15" eb="17">
      <t>セイド</t>
    </rPh>
    <rPh sb="18" eb="21">
      <t>ジュウギョウイン</t>
    </rPh>
    <rPh sb="21" eb="22">
      <t>ム</t>
    </rPh>
    <rPh sb="23" eb="25">
      <t>アンナイ</t>
    </rPh>
    <rPh sb="25" eb="26">
      <t>ブン</t>
    </rPh>
    <phoneticPr fontId="6"/>
  </si>
  <si>
    <t>〇年○月に全社員に配布した男性育休取得喚起の案内文</t>
    <rPh sb="1" eb="2">
      <t>ネン</t>
    </rPh>
    <rPh sb="3" eb="4">
      <t>ガツ</t>
    </rPh>
    <rPh sb="5" eb="8">
      <t>ゼンシャイン</t>
    </rPh>
    <rPh sb="9" eb="11">
      <t>ハイフ</t>
    </rPh>
    <rPh sb="13" eb="15">
      <t>ダンセイ</t>
    </rPh>
    <rPh sb="15" eb="17">
      <t>イクキュウ</t>
    </rPh>
    <rPh sb="17" eb="19">
      <t>シュトク</t>
    </rPh>
    <rPh sb="19" eb="21">
      <t>カンキ</t>
    </rPh>
    <rPh sb="22" eb="24">
      <t>アンナイ</t>
    </rPh>
    <rPh sb="24" eb="25">
      <t>ブン</t>
    </rPh>
    <phoneticPr fontId="6"/>
  </si>
  <si>
    <t>厚生労働省「女性の活躍推進企業データベース」画面</t>
    <rPh sb="0" eb="2">
      <t>コウセイ</t>
    </rPh>
    <rPh sb="2" eb="5">
      <t>ロウドウショウ</t>
    </rPh>
    <rPh sb="6" eb="8">
      <t>ジョセイ</t>
    </rPh>
    <rPh sb="9" eb="11">
      <t>カツヤク</t>
    </rPh>
    <rPh sb="11" eb="13">
      <t>スイシン</t>
    </rPh>
    <rPh sb="13" eb="15">
      <t>キギョウ</t>
    </rPh>
    <rPh sb="22" eb="24">
      <t>ガメン</t>
    </rPh>
    <phoneticPr fontId="6"/>
  </si>
  <si>
    <t>Ｒ〇年新規採用社員の研修計画書</t>
    <rPh sb="2" eb="3">
      <t>ネン</t>
    </rPh>
    <rPh sb="3" eb="5">
      <t>シンキ</t>
    </rPh>
    <rPh sb="5" eb="7">
      <t>サイヨウ</t>
    </rPh>
    <rPh sb="7" eb="9">
      <t>シャイン</t>
    </rPh>
    <rPh sb="10" eb="12">
      <t>ケンシュウ</t>
    </rPh>
    <rPh sb="12" eb="14">
      <t>ケイカク</t>
    </rPh>
    <rPh sb="14" eb="15">
      <t>ショ</t>
    </rPh>
    <phoneticPr fontId="6"/>
  </si>
  <si>
    <t>「〇〇社育児援助金」の社員向け案内文</t>
    <rPh sb="3" eb="4">
      <t>シャ</t>
    </rPh>
    <rPh sb="4" eb="6">
      <t>イクジ</t>
    </rPh>
    <rPh sb="6" eb="9">
      <t>エンジョキン</t>
    </rPh>
    <rPh sb="11" eb="13">
      <t>シャイン</t>
    </rPh>
    <rPh sb="13" eb="14">
      <t>ム</t>
    </rPh>
    <rPh sb="15" eb="17">
      <t>アンナイ</t>
    </rPh>
    <rPh sb="17" eb="18">
      <t>ブン</t>
    </rPh>
    <phoneticPr fontId="6"/>
  </si>
  <si>
    <t>新卒者</t>
    <rPh sb="0" eb="3">
      <t>シンソツシャ</t>
    </rPh>
    <phoneticPr fontId="6"/>
  </si>
  <si>
    <t>中途採用</t>
    <rPh sb="0" eb="4">
      <t>チュウトサイヨウ</t>
    </rPh>
    <phoneticPr fontId="6"/>
  </si>
  <si>
    <t>R4</t>
    <phoneticPr fontId="6"/>
  </si>
  <si>
    <t>制度名</t>
    <rPh sb="0" eb="3">
      <t>セイドメイ</t>
    </rPh>
    <phoneticPr fontId="6"/>
  </si>
  <si>
    <t>制度内容</t>
    <rPh sb="0" eb="2">
      <t>セイド</t>
    </rPh>
    <rPh sb="2" eb="4">
      <t>ナイヨウ</t>
    </rPh>
    <phoneticPr fontId="6"/>
  </si>
  <si>
    <t>※制度名がない場合も、制度内容を記入してください。</t>
    <rPh sb="1" eb="4">
      <t>セイドメイ</t>
    </rPh>
    <rPh sb="7" eb="9">
      <t>バアイ</t>
    </rPh>
    <rPh sb="11" eb="15">
      <t>セイドナイヨウ</t>
    </rPh>
    <rPh sb="16" eb="18">
      <t>キニュウ</t>
    </rPh>
    <phoneticPr fontId="6"/>
  </si>
  <si>
    <t>※会社からの指示による制度利用は対象外。（新型コロナによる濃厚接触者の在宅勤務等）</t>
    <rPh sb="1" eb="3">
      <t>カイシャ</t>
    </rPh>
    <rPh sb="6" eb="8">
      <t>シジ</t>
    </rPh>
    <rPh sb="11" eb="15">
      <t>セイドリヨウ</t>
    </rPh>
    <rPh sb="16" eb="19">
      <t>タイショウガイ</t>
    </rPh>
    <rPh sb="21" eb="23">
      <t>シンガタ</t>
    </rPh>
    <rPh sb="29" eb="34">
      <t>ノウコウセッショクシャ</t>
    </rPh>
    <rPh sb="35" eb="39">
      <t>ザイタクキンム</t>
    </rPh>
    <rPh sb="39" eb="40">
      <t>トウ</t>
    </rPh>
    <phoneticPr fontId="6"/>
  </si>
  <si>
    <t>キャリア意向調査シートの様式、ヒアリングの記録やどのように反映したかわかる資料
(人事評価や異動希望に関するものは不可)</t>
    <rPh sb="4" eb="6">
      <t>イコウ</t>
    </rPh>
    <rPh sb="6" eb="8">
      <t>チョウサ</t>
    </rPh>
    <rPh sb="12" eb="14">
      <t>ヨウシキ</t>
    </rPh>
    <rPh sb="21" eb="23">
      <t>キロク</t>
    </rPh>
    <rPh sb="29" eb="31">
      <t>ハンエイ</t>
    </rPh>
    <rPh sb="37" eb="39">
      <t>シリョウ</t>
    </rPh>
    <rPh sb="41" eb="43">
      <t>ジンジ</t>
    </rPh>
    <rPh sb="43" eb="45">
      <t>ヒョウカ</t>
    </rPh>
    <rPh sb="46" eb="48">
      <t>イドウ</t>
    </rPh>
    <rPh sb="48" eb="50">
      <t>キボウ</t>
    </rPh>
    <rPh sb="51" eb="52">
      <t>カン</t>
    </rPh>
    <rPh sb="57" eb="59">
      <t>フカ</t>
    </rPh>
    <phoneticPr fontId="6"/>
  </si>
  <si>
    <t>※非正規雇用者がいない場合は項目対象外。</t>
    <rPh sb="1" eb="7">
      <t>ヒセイキコヨウシャ</t>
    </rPh>
    <rPh sb="11" eb="13">
      <t>バアイ</t>
    </rPh>
    <rPh sb="14" eb="16">
      <t>コウモク</t>
    </rPh>
    <rPh sb="16" eb="19">
      <t>タイショウガイ</t>
    </rPh>
    <phoneticPr fontId="6"/>
  </si>
  <si>
    <t>※対象者がいない場合は項目対象外。</t>
    <rPh sb="1" eb="4">
      <t>タイショウシャ</t>
    </rPh>
    <rPh sb="8" eb="10">
      <t>バアイ</t>
    </rPh>
    <rPh sb="11" eb="13">
      <t>コウモク</t>
    </rPh>
    <rPh sb="13" eb="16">
      <t>タイショウガイ</t>
    </rPh>
    <phoneticPr fontId="6"/>
  </si>
  <si>
    <t>（記載例）</t>
    <rPh sb="1" eb="4">
      <t>キサイレイ</t>
    </rPh>
    <phoneticPr fontId="6"/>
  </si>
  <si>
    <t>添付書類の説明</t>
    <rPh sb="0" eb="2">
      <t>テンプ</t>
    </rPh>
    <rPh sb="2" eb="4">
      <t>ショルイ</t>
    </rPh>
    <rPh sb="5" eb="7">
      <t>セツメイ</t>
    </rPh>
    <phoneticPr fontId="6"/>
  </si>
  <si>
    <r>
      <t xml:space="preserve">兵庫県「「わたし」からアクション宣言」を実施している
</t>
    </r>
    <r>
      <rPr>
        <sz val="10"/>
        <rFont val="Meiryo UI"/>
        <family val="3"/>
        <charset val="128"/>
      </rPr>
      <t>https://web.pref.hyogo.lg.jp/kk17/action.html</t>
    </r>
    <rPh sb="0" eb="3">
      <t>ヒョウゴケン</t>
    </rPh>
    <rPh sb="16" eb="18">
      <t>センゲン</t>
    </rPh>
    <rPh sb="20" eb="22">
      <t>ジッシ</t>
    </rPh>
    <phoneticPr fontId="6"/>
  </si>
  <si>
    <r>
      <rPr>
        <b/>
        <sz val="10"/>
        <rFont val="Meiryo UI"/>
        <family val="3"/>
        <charset val="128"/>
      </rPr>
      <t>女性のキャリアアップに向けた取組を実施している</t>
    </r>
    <r>
      <rPr>
        <sz val="10"/>
        <rFont val="Meiryo UI"/>
        <family val="3"/>
        <charset val="128"/>
      </rPr>
      <t xml:space="preserve">
〔例〕女性従業員向けのキャリア形成研修を実施または外部セミナーへ参加させ、
　　　社内への報告・共有を実施／メンター制度の導入、ロールモデルの発信　等</t>
    </r>
    <rPh sb="0" eb="2">
      <t>ジョセイ</t>
    </rPh>
    <rPh sb="11" eb="12">
      <t>ム</t>
    </rPh>
    <rPh sb="14" eb="16">
      <t>トリクミ</t>
    </rPh>
    <rPh sb="17" eb="19">
      <t>ジッシ</t>
    </rPh>
    <rPh sb="27" eb="29">
      <t>ジョセイ</t>
    </rPh>
    <rPh sb="29" eb="32">
      <t>ジュウギョウイン</t>
    </rPh>
    <rPh sb="32" eb="33">
      <t>ム</t>
    </rPh>
    <rPh sb="39" eb="41">
      <t>ケイセイ</t>
    </rPh>
    <rPh sb="41" eb="43">
      <t>ケンシュウ</t>
    </rPh>
    <rPh sb="44" eb="46">
      <t>ジッシ</t>
    </rPh>
    <rPh sb="49" eb="51">
      <t>ガイブ</t>
    </rPh>
    <rPh sb="56" eb="58">
      <t>サンカ</t>
    </rPh>
    <rPh sb="65" eb="67">
      <t>シャナイ</t>
    </rPh>
    <rPh sb="69" eb="71">
      <t>ホウコク</t>
    </rPh>
    <rPh sb="72" eb="74">
      <t>キョウユウ</t>
    </rPh>
    <rPh sb="75" eb="77">
      <t>ジッシ</t>
    </rPh>
    <rPh sb="82" eb="84">
      <t>セイド</t>
    </rPh>
    <rPh sb="85" eb="87">
      <t>ドウニュウ</t>
    </rPh>
    <rPh sb="95" eb="97">
      <t>ハッシン</t>
    </rPh>
    <rPh sb="98" eb="99">
      <t>トウ</t>
    </rPh>
    <phoneticPr fontId="6"/>
  </si>
  <si>
    <r>
      <rPr>
        <b/>
        <sz val="10"/>
        <rFont val="Meiryo UI"/>
        <family val="3"/>
        <charset val="128"/>
      </rPr>
      <t>従業員が希望する働き方を応援する仕組みがある</t>
    </r>
    <r>
      <rPr>
        <sz val="10"/>
        <rFont val="Meiryo UI"/>
        <family val="3"/>
        <charset val="128"/>
      </rPr>
      <t xml:space="preserve">
〔例〕従業員が希望する、今後のライフプランやキャリアデザインに関するヒアリングの実施
　　　働き方に関する従業員の希望を制度化　等</t>
    </r>
    <rPh sb="4" eb="6">
      <t>キボウ</t>
    </rPh>
    <rPh sb="8" eb="9">
      <t>ハタラ</t>
    </rPh>
    <rPh sb="10" eb="11">
      <t>カタ</t>
    </rPh>
    <rPh sb="12" eb="14">
      <t>オウエン</t>
    </rPh>
    <rPh sb="26" eb="29">
      <t>ジュウギョウイン</t>
    </rPh>
    <rPh sb="30" eb="32">
      <t>キボウ</t>
    </rPh>
    <rPh sb="35" eb="37">
      <t>コンゴ</t>
    </rPh>
    <rPh sb="54" eb="55">
      <t>カン</t>
    </rPh>
    <rPh sb="63" eb="65">
      <t>ジッシ</t>
    </rPh>
    <rPh sb="69" eb="70">
      <t>ハタラ</t>
    </rPh>
    <rPh sb="71" eb="72">
      <t>カタ</t>
    </rPh>
    <rPh sb="73" eb="74">
      <t>カン</t>
    </rPh>
    <rPh sb="76" eb="79">
      <t>ジュウギョウイン</t>
    </rPh>
    <rPh sb="80" eb="82">
      <t>キボウ</t>
    </rPh>
    <rPh sb="83" eb="86">
      <t>セイドカ</t>
    </rPh>
    <rPh sb="87" eb="88">
      <t>トウ</t>
    </rPh>
    <phoneticPr fontId="6"/>
  </si>
  <si>
    <r>
      <rPr>
        <b/>
        <sz val="10"/>
        <rFont val="Meiryo UI"/>
        <family val="3"/>
        <charset val="128"/>
      </rPr>
      <t>女性登用等に関する取組を対外的に開示している</t>
    </r>
    <r>
      <rPr>
        <sz val="10"/>
        <rFont val="Meiryo UI"/>
        <family val="3"/>
        <charset val="128"/>
      </rPr>
      <t xml:space="preserve">
〔例〕HPや社内報などに管理職への女性登用率や男女の採用比率などを掲載
　　　女性登用率などについて目標値や達成状況を対外的に開示　等</t>
    </r>
    <rPh sb="2" eb="4">
      <t>トウヨウ</t>
    </rPh>
    <rPh sb="4" eb="5">
      <t>トウ</t>
    </rPh>
    <rPh sb="6" eb="7">
      <t>カン</t>
    </rPh>
    <rPh sb="12" eb="15">
      <t>タイガイテキ</t>
    </rPh>
    <rPh sb="29" eb="32">
      <t>シャナイホウ</t>
    </rPh>
    <rPh sb="35" eb="38">
      <t>カンリショク</t>
    </rPh>
    <rPh sb="40" eb="42">
      <t>ジョセイ</t>
    </rPh>
    <rPh sb="42" eb="44">
      <t>トウヨウ</t>
    </rPh>
    <rPh sb="44" eb="45">
      <t>リツ</t>
    </rPh>
    <rPh sb="46" eb="48">
      <t>ダンジョ</t>
    </rPh>
    <rPh sb="49" eb="51">
      <t>サイヨウ</t>
    </rPh>
    <rPh sb="51" eb="53">
      <t>ヒリツ</t>
    </rPh>
    <rPh sb="56" eb="58">
      <t>ケイサイ</t>
    </rPh>
    <rPh sb="62" eb="64">
      <t>ジョセイ</t>
    </rPh>
    <rPh sb="64" eb="66">
      <t>トウヨウ</t>
    </rPh>
    <rPh sb="66" eb="67">
      <t>リツ</t>
    </rPh>
    <rPh sb="73" eb="76">
      <t>モクヒョウチ</t>
    </rPh>
    <rPh sb="77" eb="79">
      <t>タッセイ</t>
    </rPh>
    <rPh sb="79" eb="81">
      <t>ジョウキョウ</t>
    </rPh>
    <rPh sb="86" eb="88">
      <t>カイジ</t>
    </rPh>
    <rPh sb="89" eb="90">
      <t>トウ</t>
    </rPh>
    <phoneticPr fontId="6"/>
  </si>
  <si>
    <t>　　　　　　　　ひょうご・こうべ女性活躍推進企業認定（ミモザ企業）自己評価シート</t>
    <rPh sb="16" eb="18">
      <t>ジョセイ</t>
    </rPh>
    <rPh sb="18" eb="20">
      <t>カツヤク</t>
    </rPh>
    <rPh sb="20" eb="22">
      <t>スイシン</t>
    </rPh>
    <rPh sb="22" eb="24">
      <t>キギョウ</t>
    </rPh>
    <rPh sb="24" eb="26">
      <t>ニンテイ</t>
    </rPh>
    <rPh sb="30" eb="32">
      <t>キギョウ</t>
    </rPh>
    <rPh sb="33" eb="35">
      <t>ジコ</t>
    </rPh>
    <rPh sb="35" eb="37">
      <t>ヒョウカ</t>
    </rPh>
    <phoneticPr fontId="6"/>
  </si>
  <si>
    <t>R4</t>
  </si>
  <si>
    <t>賃金構造基本統計調査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</si>
</sst>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0%"/>
    <numFmt numFmtId="179" formatCode="0.0_);[Red]\(0.0\)"/>
    <numFmt numFmtId="180" formatCode="#,##0.0_ ;[Red]\-#,##0.0\ "/>
    <numFmt numFmtId="181" formatCode="#,##0.0_ "/>
  </numFmts>
  <fonts count="59" x14ac:knownFonts="1">
    <font>
      <sz val="12"/>
      <color theme="1"/>
      <name val="ＭＳ 明朝"/>
      <family val="2"/>
      <charset val="128"/>
    </font>
    <font>
      <sz val="11"/>
      <color theme="1"/>
      <name val="ＭＳ 明朝"/>
      <family val="1"/>
      <charset val="128"/>
    </font>
    <font>
      <sz val="11"/>
      <color rgb="FF000000"/>
      <name val="ＭＳ 明朝"/>
      <family val="1"/>
      <charset val="128"/>
    </font>
    <font>
      <vertAlign val="superscript"/>
      <sz val="11"/>
      <color theme="1"/>
      <name val="ＭＳ 明朝"/>
      <family val="1"/>
      <charset val="128"/>
    </font>
    <font>
      <sz val="9"/>
      <color theme="1"/>
      <name val="ＭＳ 明朝"/>
      <family val="1"/>
      <charset val="128"/>
    </font>
    <font>
      <b/>
      <sz val="11"/>
      <color theme="1"/>
      <name val="ＭＳ ゴシック"/>
      <family val="3"/>
      <charset val="128"/>
    </font>
    <font>
      <sz val="6"/>
      <name val="ＭＳ 明朝"/>
      <family val="2"/>
      <charset val="128"/>
    </font>
    <font>
      <sz val="11"/>
      <color theme="1"/>
      <name val="ＭＳ 明朝"/>
      <family val="2"/>
      <charset val="128"/>
    </font>
    <font>
      <sz val="14"/>
      <color theme="1"/>
      <name val="ＭＳ ゴシック"/>
      <family val="3"/>
      <charset val="128"/>
    </font>
    <font>
      <sz val="9"/>
      <color theme="1"/>
      <name val="ＭＳ 明朝"/>
      <family val="2"/>
      <charset val="128"/>
    </font>
    <font>
      <sz val="9"/>
      <color rgb="FF000000"/>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12"/>
      <color rgb="FF000000"/>
      <name val="Meiryo UI"/>
      <family val="3"/>
      <charset val="128"/>
    </font>
    <font>
      <vertAlign val="superscript"/>
      <sz val="12"/>
      <color theme="1"/>
      <name val="Meiryo UI"/>
      <family val="3"/>
      <charset val="128"/>
    </font>
    <font>
      <sz val="9"/>
      <color theme="1"/>
      <name val="Meiryo UI"/>
      <family val="3"/>
      <charset val="128"/>
    </font>
    <font>
      <b/>
      <sz val="12"/>
      <color theme="1"/>
      <name val="Meiryo UI"/>
      <family val="3"/>
      <charset val="128"/>
    </font>
    <font>
      <sz val="18"/>
      <color theme="1"/>
      <name val="Meiryo UI"/>
      <family val="3"/>
      <charset val="128"/>
    </font>
    <font>
      <b/>
      <sz val="18"/>
      <color theme="1"/>
      <name val="Meiryo UI"/>
      <family val="3"/>
      <charset val="128"/>
    </font>
    <font>
      <b/>
      <sz val="25"/>
      <color theme="1"/>
      <name val="Meiryo UI"/>
      <family val="3"/>
      <charset val="128"/>
    </font>
    <font>
      <strike/>
      <sz val="12"/>
      <color rgb="FFFF0000"/>
      <name val="Meiryo UI"/>
      <family val="3"/>
      <charset val="128"/>
    </font>
    <font>
      <sz val="12"/>
      <color rgb="FFFF0000"/>
      <name val="Meiryo UI"/>
      <family val="3"/>
      <charset val="128"/>
    </font>
    <font>
      <b/>
      <sz val="25"/>
      <color rgb="FFFF0000"/>
      <name val="Meiryo UI"/>
      <family val="3"/>
      <charset val="128"/>
    </font>
    <font>
      <sz val="11"/>
      <color rgb="FFFF0000"/>
      <name val="Meiryo UI"/>
      <family val="3"/>
      <charset val="128"/>
    </font>
    <font>
      <sz val="10"/>
      <color theme="1"/>
      <name val="Meiryo UI"/>
      <family val="3"/>
      <charset val="128"/>
    </font>
    <font>
      <u/>
      <sz val="12"/>
      <color rgb="FFFF0000"/>
      <name val="Meiryo UI"/>
      <family val="3"/>
      <charset val="128"/>
    </font>
    <font>
      <u/>
      <vertAlign val="superscript"/>
      <sz val="12"/>
      <color rgb="FFFF0000"/>
      <name val="Meiryo UI"/>
      <family val="3"/>
      <charset val="128"/>
    </font>
    <font>
      <u/>
      <sz val="9"/>
      <color rgb="FFFF0000"/>
      <name val="Meiryo UI"/>
      <family val="3"/>
      <charset val="128"/>
    </font>
    <font>
      <sz val="14"/>
      <color rgb="FFFF0000"/>
      <name val="Meiryo UI"/>
      <family val="3"/>
      <charset val="128"/>
    </font>
    <font>
      <b/>
      <sz val="14"/>
      <color theme="1"/>
      <name val="Meiryo UI"/>
      <family val="3"/>
      <charset val="128"/>
    </font>
    <font>
      <sz val="20"/>
      <color theme="1"/>
      <name val="Meiryo UI"/>
      <family val="3"/>
      <charset val="128"/>
    </font>
    <font>
      <sz val="12"/>
      <color theme="1"/>
      <name val="ＭＳ 明朝"/>
      <family val="2"/>
      <charset val="128"/>
    </font>
    <font>
      <b/>
      <u/>
      <sz val="12"/>
      <color theme="1"/>
      <name val="Meiryo UI"/>
      <family val="3"/>
      <charset val="128"/>
    </font>
    <font>
      <sz val="8"/>
      <color theme="1"/>
      <name val="Meiryo UI"/>
      <family val="3"/>
      <charset val="128"/>
    </font>
    <font>
      <sz val="12"/>
      <color theme="0"/>
      <name val="Meiryo UI"/>
      <family val="3"/>
      <charset val="128"/>
    </font>
    <font>
      <b/>
      <sz val="12"/>
      <color rgb="FFFF0000"/>
      <name val="Meiryo UI"/>
      <family val="3"/>
      <charset val="128"/>
    </font>
    <font>
      <b/>
      <u/>
      <sz val="12"/>
      <color rgb="FFFF0000"/>
      <name val="Meiryo UI"/>
      <family val="3"/>
      <charset val="128"/>
    </font>
    <font>
      <u/>
      <sz val="12"/>
      <color theme="0"/>
      <name val="Meiryo UI"/>
      <family val="3"/>
      <charset val="128"/>
    </font>
    <font>
      <b/>
      <sz val="12"/>
      <color theme="0"/>
      <name val="Meiryo UI"/>
      <family val="3"/>
      <charset val="128"/>
    </font>
    <font>
      <b/>
      <u/>
      <sz val="14"/>
      <color theme="1"/>
      <name val="Meiryo UI"/>
      <family val="3"/>
      <charset val="128"/>
    </font>
    <font>
      <u val="singleAccounting"/>
      <sz val="14"/>
      <color theme="1"/>
      <name val="Meiryo UI"/>
      <family val="3"/>
      <charset val="128"/>
    </font>
    <font>
      <b/>
      <sz val="24"/>
      <color theme="1"/>
      <name val="Meiryo UI"/>
      <family val="3"/>
      <charset val="128"/>
    </font>
    <font>
      <sz val="16"/>
      <color theme="1"/>
      <name val="Meiryo UI"/>
      <family val="3"/>
      <charset val="128"/>
    </font>
    <font>
      <b/>
      <sz val="26"/>
      <color theme="1"/>
      <name val="Meiryo UI"/>
      <family val="3"/>
      <charset val="128"/>
    </font>
    <font>
      <sz val="26"/>
      <color theme="1"/>
      <name val="Meiryo UI"/>
      <family val="3"/>
      <charset val="128"/>
    </font>
    <font>
      <b/>
      <u/>
      <sz val="11"/>
      <color theme="1"/>
      <name val="Meiryo UI"/>
      <family val="3"/>
      <charset val="128"/>
    </font>
    <font>
      <sz val="16"/>
      <name val="Meiryo UI"/>
      <family val="3"/>
      <charset val="128"/>
    </font>
    <font>
      <sz val="12"/>
      <color rgb="FFFF0000"/>
      <name val="ＭＳ 明朝"/>
      <family val="2"/>
      <charset val="128"/>
    </font>
    <font>
      <sz val="10"/>
      <name val="Meiryo UI"/>
      <family val="3"/>
      <charset val="128"/>
    </font>
    <font>
      <b/>
      <sz val="10"/>
      <name val="Meiryo UI"/>
      <family val="3"/>
      <charset val="128"/>
    </font>
    <font>
      <b/>
      <sz val="10"/>
      <color theme="1"/>
      <name val="Meiryo UI"/>
      <family val="3"/>
      <charset val="128"/>
    </font>
    <font>
      <b/>
      <sz val="16"/>
      <color theme="1"/>
      <name val="Meiryo UI"/>
      <family val="3"/>
      <charset val="128"/>
    </font>
    <font>
      <b/>
      <sz val="16"/>
      <name val="Meiryo UI"/>
      <family val="3"/>
      <charset val="128"/>
    </font>
    <font>
      <b/>
      <u val="singleAccounting"/>
      <sz val="10"/>
      <name val="Meiryo UI"/>
      <family val="3"/>
      <charset val="128"/>
    </font>
    <font>
      <strike/>
      <sz val="10"/>
      <color rgb="FFFF0000"/>
      <name val="游ゴシック Light"/>
      <family val="3"/>
      <charset val="128"/>
    </font>
    <font>
      <strike/>
      <sz val="12"/>
      <color rgb="FFFF0000"/>
      <name val="游ゴシック Light"/>
      <family val="3"/>
      <charset val="128"/>
    </font>
    <font>
      <b/>
      <strike/>
      <sz val="10"/>
      <color rgb="FFFF0000"/>
      <name val="游ゴシック Light"/>
      <family val="3"/>
      <charset val="128"/>
    </font>
    <font>
      <sz val="12"/>
      <name val="ＭＳ 明朝"/>
      <family val="2"/>
      <charset val="128"/>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E699"/>
        <bgColor indexed="64"/>
      </patternFill>
    </fill>
    <fill>
      <patternFill patternType="solid">
        <fgColor theme="4" tint="0.79998168889431442"/>
        <bgColor indexed="64"/>
      </patternFill>
    </fill>
    <fill>
      <patternFill patternType="solid">
        <fgColor rgb="FFFFC000"/>
        <bgColor auto="1"/>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bottom/>
      <diagonal/>
    </border>
    <border>
      <left style="thick">
        <color indexed="64"/>
      </left>
      <right style="thick">
        <color indexed="64"/>
      </right>
      <top style="thick">
        <color indexed="64"/>
      </top>
      <bottom style="thick">
        <color indexed="64"/>
      </bottom>
      <diagonal/>
    </border>
    <border>
      <left/>
      <right style="medium">
        <color indexed="64"/>
      </right>
      <top/>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indexed="64"/>
      </top>
      <bottom/>
      <diagonal/>
    </border>
    <border>
      <left style="hair">
        <color indexed="64"/>
      </left>
      <right style="thin">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32" fillId="0" borderId="0" applyFont="0" applyFill="0" applyBorder="0" applyAlignment="0" applyProtection="0">
      <alignment vertical="center"/>
    </xf>
  </cellStyleXfs>
  <cellXfs count="541">
    <xf numFmtId="0" fontId="0" fillId="0" borderId="0" xfId="0">
      <alignment vertical="center"/>
    </xf>
    <xf numFmtId="0" fontId="7"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Border="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7" fillId="0" borderId="0" xfId="0" applyFont="1" applyAlignment="1">
      <alignment vertical="center"/>
    </xf>
    <xf numFmtId="0" fontId="8" fillId="0" borderId="0" xfId="0" applyFont="1" applyAlignment="1">
      <alignment horizontal="left" vertical="center"/>
    </xf>
    <xf numFmtId="0" fontId="1" fillId="0" borderId="1" xfId="0" applyFont="1" applyFill="1" applyBorder="1" applyAlignment="1">
      <alignment horizontal="center" vertical="center" wrapTex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0" xfId="0" applyFont="1" applyBorder="1" applyAlignment="1">
      <alignment horizontal="center" vertical="center"/>
    </xf>
    <xf numFmtId="0" fontId="13" fillId="0" borderId="0" xfId="0" applyFo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3" xfId="0" applyFont="1" applyBorder="1">
      <alignment vertical="center"/>
    </xf>
    <xf numFmtId="0" fontId="13" fillId="0" borderId="3" xfId="0" applyFont="1" applyBorder="1" applyAlignment="1">
      <alignment horizontal="justify" vertical="center" wrapText="1"/>
    </xf>
    <xf numFmtId="0" fontId="13" fillId="0" borderId="3" xfId="0" applyFont="1" applyBorder="1">
      <alignment vertical="center"/>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2" fillId="0" borderId="0" xfId="0" applyFont="1" applyAlignment="1">
      <alignment vertical="center"/>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center" vertical="center"/>
    </xf>
    <xf numFmtId="0" fontId="13"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3" xfId="0" applyFont="1" applyFill="1" applyBorder="1">
      <alignment vertical="center"/>
    </xf>
    <xf numFmtId="0" fontId="23" fillId="2" borderId="1" xfId="0" applyFont="1" applyFill="1" applyBorder="1" applyAlignment="1">
      <alignment horizontal="center" vertical="center"/>
    </xf>
    <xf numFmtId="0" fontId="24"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justify" vertical="center" wrapText="1"/>
    </xf>
    <xf numFmtId="0" fontId="12" fillId="0" borderId="0" xfId="0" applyFont="1" applyFill="1">
      <alignment vertical="center"/>
    </xf>
    <xf numFmtId="0" fontId="13" fillId="0" borderId="0" xfId="0" applyFont="1" applyFill="1">
      <alignment vertical="center"/>
    </xf>
    <xf numFmtId="0" fontId="22" fillId="0" borderId="0" xfId="0" applyFont="1" applyFill="1">
      <alignment vertical="center"/>
    </xf>
    <xf numFmtId="0" fontId="12" fillId="0" borderId="0" xfId="0" applyFont="1" applyAlignment="1">
      <alignment vertical="center" shrinkToFit="1"/>
    </xf>
    <xf numFmtId="0" fontId="13"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4" fillId="0" borderId="4" xfId="0" applyFont="1" applyBorder="1" applyAlignment="1">
      <alignment horizontal="left" vertical="center" shrinkToFit="1"/>
    </xf>
    <xf numFmtId="0" fontId="25" fillId="0" borderId="1" xfId="0" applyFont="1" applyBorder="1" applyAlignment="1">
      <alignment vertical="center" wrapText="1"/>
    </xf>
    <xf numFmtId="0" fontId="13" fillId="0" borderId="3" xfId="0" applyFont="1" applyBorder="1" applyAlignment="1">
      <alignment horizontal="centerContinuous" vertical="center"/>
    </xf>
    <xf numFmtId="0" fontId="13" fillId="0" borderId="4" xfId="0" applyFont="1" applyBorder="1" applyAlignment="1">
      <alignment horizontal="centerContinuous" vertical="center" shrinkToFit="1"/>
    </xf>
    <xf numFmtId="0" fontId="13" fillId="0" borderId="5" xfId="0" applyFont="1" applyFill="1" applyBorder="1" applyAlignment="1">
      <alignment horizontal="center" vertical="center"/>
    </xf>
    <xf numFmtId="0" fontId="21" fillId="0" borderId="5" xfId="0" applyFont="1" applyFill="1" applyBorder="1" applyAlignment="1">
      <alignment horizontal="justify" vertical="center" wrapText="1"/>
    </xf>
    <xf numFmtId="0" fontId="22" fillId="0" borderId="5"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14" fillId="0" borderId="5"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13" fillId="0" borderId="6" xfId="0" applyFont="1" applyBorder="1" applyAlignment="1">
      <alignment vertical="center" textRotation="255"/>
    </xf>
    <xf numFmtId="0" fontId="11" fillId="2" borderId="3" xfId="0" applyFont="1" applyFill="1" applyBorder="1" applyAlignment="1">
      <alignment horizontal="justify" vertical="center" wrapText="1"/>
    </xf>
    <xf numFmtId="0" fontId="13" fillId="2" borderId="4" xfId="0" applyFont="1" applyFill="1" applyBorder="1" applyAlignment="1">
      <alignment horizontal="left" vertical="center" shrinkToFit="1"/>
    </xf>
    <xf numFmtId="0" fontId="11" fillId="2" borderId="3" xfId="0" applyFont="1" applyFill="1" applyBorder="1">
      <alignment vertical="center"/>
    </xf>
    <xf numFmtId="0" fontId="2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9" xfId="0" applyFont="1" applyFill="1" applyBorder="1" applyAlignment="1">
      <alignment horizontal="justify" vertical="center" wrapText="1"/>
    </xf>
    <xf numFmtId="0" fontId="12" fillId="0" borderId="0" xfId="0" applyFont="1" applyBorder="1">
      <alignment vertical="center"/>
    </xf>
    <xf numFmtId="0" fontId="26" fillId="2" borderId="1" xfId="0" applyFont="1" applyFill="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29" fillId="0" borderId="0" xfId="0" applyFont="1" applyFill="1">
      <alignment vertical="center"/>
    </xf>
    <xf numFmtId="0" fontId="11" fillId="0" borderId="0" xfId="0" applyFont="1" applyFill="1">
      <alignment vertical="center"/>
    </xf>
    <xf numFmtId="0" fontId="30" fillId="0" borderId="0" xfId="0" applyFont="1">
      <alignment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3" fillId="0" borderId="0" xfId="0" applyFont="1" applyFill="1" applyBorder="1" applyAlignment="1">
      <alignment horizontal="left" vertical="center" shrinkToFit="1"/>
    </xf>
    <xf numFmtId="0" fontId="11" fillId="0" borderId="0" xfId="0" applyFont="1" applyFill="1" applyBorder="1">
      <alignment vertical="center"/>
    </xf>
    <xf numFmtId="0" fontId="25" fillId="0" borderId="0" xfId="0" applyFont="1" applyFill="1" applyBorder="1" applyAlignment="1">
      <alignment vertical="center" wrapText="1"/>
    </xf>
    <xf numFmtId="0" fontId="13" fillId="0" borderId="1" xfId="0" applyFont="1" applyFill="1" applyBorder="1" applyAlignment="1">
      <alignment horizontal="justify" vertical="center" wrapText="1"/>
    </xf>
    <xf numFmtId="0" fontId="13" fillId="0" borderId="0" xfId="0" applyFont="1" applyFill="1" applyBorder="1" applyAlignment="1">
      <alignment horizontal="left" vertical="center"/>
    </xf>
    <xf numFmtId="0" fontId="13" fillId="0" borderId="0" xfId="0" applyFont="1" applyBorder="1">
      <alignment vertical="center"/>
    </xf>
    <xf numFmtId="0" fontId="13" fillId="0" borderId="1" xfId="0" applyFont="1" applyBorder="1">
      <alignment vertical="center"/>
    </xf>
    <xf numFmtId="0" fontId="13" fillId="0" borderId="0" xfId="0" applyFont="1" applyAlignment="1">
      <alignment horizontal="center" vertical="center"/>
    </xf>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8" xfId="0" applyFont="1" applyBorder="1">
      <alignment vertical="center"/>
    </xf>
    <xf numFmtId="0" fontId="13" fillId="0" borderId="4" xfId="0" applyFont="1" applyBorder="1">
      <alignment vertical="center"/>
    </xf>
    <xf numFmtId="0" fontId="13" fillId="0" borderId="27" xfId="0" applyFont="1" applyBorder="1">
      <alignment vertical="center"/>
    </xf>
    <xf numFmtId="0" fontId="13" fillId="4" borderId="28" xfId="0" applyFont="1" applyFill="1" applyBorder="1">
      <alignment vertical="center"/>
    </xf>
    <xf numFmtId="0" fontId="13" fillId="4" borderId="4" xfId="0" applyFont="1" applyFill="1" applyBorder="1">
      <alignment vertical="center"/>
    </xf>
    <xf numFmtId="0" fontId="13" fillId="4" borderId="27" xfId="0" applyFont="1" applyFill="1" applyBorder="1">
      <alignment vertical="center"/>
    </xf>
    <xf numFmtId="0" fontId="13" fillId="0" borderId="0" xfId="0" applyFont="1" applyFill="1" applyBorder="1">
      <alignment vertical="center"/>
    </xf>
    <xf numFmtId="0" fontId="13" fillId="0" borderId="0" xfId="0" applyFont="1" applyAlignment="1">
      <alignment horizontal="right" vertical="center"/>
    </xf>
    <xf numFmtId="0" fontId="17" fillId="0" borderId="6" xfId="0" applyFont="1" applyBorder="1">
      <alignment vertical="center"/>
    </xf>
    <xf numFmtId="0" fontId="13" fillId="2" borderId="1" xfId="0" applyFont="1" applyFill="1" applyBorder="1">
      <alignment vertical="center"/>
    </xf>
    <xf numFmtId="0" fontId="13" fillId="2" borderId="4" xfId="0" applyFont="1" applyFill="1" applyBorder="1">
      <alignment vertical="center"/>
    </xf>
    <xf numFmtId="177" fontId="13" fillId="0" borderId="0" xfId="0" applyNumberFormat="1" applyFont="1">
      <alignment vertical="center"/>
    </xf>
    <xf numFmtId="0" fontId="17" fillId="0" borderId="1" xfId="0" applyFont="1" applyBorder="1" applyAlignment="1">
      <alignment horizontal="center" vertical="center"/>
    </xf>
    <xf numFmtId="177" fontId="22" fillId="0" borderId="32" xfId="0" applyNumberFormat="1" applyFont="1" applyFill="1" applyBorder="1">
      <alignment vertical="center"/>
    </xf>
    <xf numFmtId="0" fontId="22" fillId="0" borderId="33" xfId="0" applyFont="1" applyFill="1" applyBorder="1">
      <alignment vertical="center"/>
    </xf>
    <xf numFmtId="0" fontId="13" fillId="0" borderId="0" xfId="0" applyFont="1" applyAlignment="1">
      <alignment vertical="center" shrinkToFit="1"/>
    </xf>
    <xf numFmtId="0" fontId="13" fillId="2" borderId="3" xfId="0" applyFont="1" applyFill="1" applyBorder="1" applyAlignment="1">
      <alignment vertical="center" shrinkToFit="1"/>
    </xf>
    <xf numFmtId="0" fontId="17" fillId="0" borderId="6" xfId="0" applyFont="1" applyBorder="1" applyAlignment="1">
      <alignment horizontal="center" vertical="center"/>
    </xf>
    <xf numFmtId="178" fontId="33" fillId="2" borderId="20" xfId="0" applyNumberFormat="1" applyFont="1" applyFill="1" applyBorder="1">
      <alignment vertical="center"/>
    </xf>
    <xf numFmtId="178" fontId="13" fillId="2" borderId="4" xfId="0" applyNumberFormat="1" applyFont="1" applyFill="1" applyBorder="1">
      <alignment vertical="center"/>
    </xf>
    <xf numFmtId="178" fontId="13" fillId="2" borderId="1" xfId="0" applyNumberFormat="1" applyFont="1" applyFill="1" applyBorder="1">
      <alignment vertical="center"/>
    </xf>
    <xf numFmtId="0" fontId="13" fillId="0" borderId="8" xfId="0" applyFont="1" applyBorder="1">
      <alignment vertical="center"/>
    </xf>
    <xf numFmtId="0" fontId="13" fillId="0" borderId="19" xfId="0" applyFont="1" applyBorder="1">
      <alignment vertical="center"/>
    </xf>
    <xf numFmtId="38" fontId="13" fillId="0" borderId="35" xfId="1" applyFont="1" applyBorder="1">
      <alignment vertical="center"/>
    </xf>
    <xf numFmtId="38" fontId="13" fillId="0" borderId="1" xfId="1" applyFont="1" applyBorder="1">
      <alignment vertical="center"/>
    </xf>
    <xf numFmtId="0" fontId="13" fillId="0" borderId="2" xfId="0" applyFont="1" applyBorder="1">
      <alignment vertical="center"/>
    </xf>
    <xf numFmtId="38" fontId="13" fillId="0" borderId="33" xfId="1" applyFont="1" applyBorder="1">
      <alignment vertical="center"/>
    </xf>
    <xf numFmtId="0" fontId="13" fillId="0" borderId="0" xfId="0" applyFont="1" applyBorder="1" applyAlignment="1">
      <alignment vertical="center" shrinkToFit="1"/>
    </xf>
    <xf numFmtId="38" fontId="13" fillId="0" borderId="0" xfId="1" applyFont="1" applyBorder="1">
      <alignment vertical="center"/>
    </xf>
    <xf numFmtId="0" fontId="13" fillId="2" borderId="3" xfId="0" applyFont="1" applyFill="1" applyBorder="1" applyAlignment="1">
      <alignment vertical="center"/>
    </xf>
    <xf numFmtId="179" fontId="33" fillId="2" borderId="34" xfId="0" applyNumberFormat="1" applyFont="1" applyFill="1" applyBorder="1">
      <alignment vertical="center"/>
    </xf>
    <xf numFmtId="179" fontId="33" fillId="2" borderId="30" xfId="0" applyNumberFormat="1" applyFont="1" applyFill="1" applyBorder="1">
      <alignment vertical="center"/>
    </xf>
    <xf numFmtId="0" fontId="33" fillId="2" borderId="30" xfId="0" applyFont="1" applyFill="1" applyBorder="1">
      <alignment vertical="center"/>
    </xf>
    <xf numFmtId="0" fontId="34" fillId="2" borderId="3" xfId="0" applyFont="1" applyFill="1" applyBorder="1" applyAlignment="1">
      <alignment vertical="center" wrapText="1"/>
    </xf>
    <xf numFmtId="179" fontId="33" fillId="2" borderId="31" xfId="0" applyNumberFormat="1" applyFont="1" applyFill="1" applyBorder="1">
      <alignment vertical="center"/>
    </xf>
    <xf numFmtId="0" fontId="13" fillId="0" borderId="0" xfId="0" applyFont="1" applyFill="1" applyAlignment="1">
      <alignment vertical="center" shrinkToFit="1"/>
    </xf>
    <xf numFmtId="179" fontId="13" fillId="0" borderId="0" xfId="0" applyNumberFormat="1" applyFont="1" applyFill="1">
      <alignment vertical="center"/>
    </xf>
    <xf numFmtId="38" fontId="13" fillId="0" borderId="7" xfId="1" applyFont="1" applyBorder="1">
      <alignment vertical="center"/>
    </xf>
    <xf numFmtId="176" fontId="33" fillId="2" borderId="1" xfId="0" applyNumberFormat="1" applyFont="1" applyFill="1" applyBorder="1">
      <alignment vertical="center"/>
    </xf>
    <xf numFmtId="176" fontId="13" fillId="0" borderId="1" xfId="0" applyNumberFormat="1" applyFont="1" applyFill="1" applyBorder="1">
      <alignment vertical="center"/>
    </xf>
    <xf numFmtId="0" fontId="13" fillId="2" borderId="1" xfId="0" applyFont="1" applyFill="1" applyBorder="1" applyAlignment="1">
      <alignment vertical="center" shrinkToFit="1"/>
    </xf>
    <xf numFmtId="176" fontId="13" fillId="0" borderId="0" xfId="0" applyNumberFormat="1" applyFont="1" applyFill="1">
      <alignment vertical="center"/>
    </xf>
    <xf numFmtId="176" fontId="13" fillId="0" borderId="0" xfId="0" applyNumberFormat="1" applyFont="1" applyFill="1" applyAlignment="1">
      <alignment horizontal="right" vertical="center"/>
    </xf>
    <xf numFmtId="177" fontId="13" fillId="0" borderId="1" xfId="0" applyNumberFormat="1" applyFont="1" applyBorder="1" applyAlignment="1">
      <alignment horizontal="center" vertical="center"/>
    </xf>
    <xf numFmtId="0" fontId="17" fillId="2" borderId="3" xfId="0" applyFont="1" applyFill="1" applyBorder="1" applyAlignment="1">
      <alignment vertical="center" shrinkToFit="1"/>
    </xf>
    <xf numFmtId="0" fontId="17" fillId="2" borderId="36" xfId="0" applyFont="1" applyFill="1" applyBorder="1" applyAlignment="1">
      <alignment vertical="center" shrinkToFit="1"/>
    </xf>
    <xf numFmtId="0" fontId="13" fillId="0" borderId="3" xfId="0" applyFont="1" applyFill="1" applyBorder="1">
      <alignment vertical="center"/>
    </xf>
    <xf numFmtId="0" fontId="35" fillId="3" borderId="1" xfId="0" applyFont="1" applyFill="1" applyBorder="1" applyAlignment="1">
      <alignment horizontal="justify" vertical="center" wrapText="1"/>
    </xf>
    <xf numFmtId="0" fontId="13" fillId="0" borderId="0" xfId="0" applyFont="1" applyBorder="1" applyAlignment="1">
      <alignment vertical="center" wrapText="1"/>
    </xf>
    <xf numFmtId="0" fontId="17" fillId="0" borderId="0" xfId="0" applyFont="1" applyFill="1" applyBorder="1">
      <alignment vertical="center"/>
    </xf>
    <xf numFmtId="0" fontId="13" fillId="0" borderId="0" xfId="0" applyFont="1" applyFill="1" applyBorder="1" applyAlignment="1">
      <alignment vertical="center" shrinkToFit="1"/>
    </xf>
    <xf numFmtId="0" fontId="33" fillId="0" borderId="0" xfId="0" applyFont="1" applyFill="1" applyBorder="1">
      <alignment vertical="center"/>
    </xf>
    <xf numFmtId="0" fontId="34" fillId="0" borderId="0" xfId="0" applyFont="1" applyFill="1" applyBorder="1" applyAlignment="1">
      <alignment vertical="center" wrapText="1"/>
    </xf>
    <xf numFmtId="0" fontId="13" fillId="0" borderId="3" xfId="0" applyFont="1" applyBorder="1" applyAlignment="1">
      <alignment vertical="center"/>
    </xf>
    <xf numFmtId="0" fontId="13" fillId="0" borderId="3" xfId="0" applyFont="1" applyBorder="1" applyAlignment="1">
      <alignment vertical="center" shrinkToFit="1"/>
    </xf>
    <xf numFmtId="0" fontId="22" fillId="0" borderId="3" xfId="0" applyFont="1" applyBorder="1" applyAlignment="1">
      <alignment horizontal="center" vertical="center"/>
    </xf>
    <xf numFmtId="0" fontId="22" fillId="0" borderId="1" xfId="0" applyFont="1" applyBorder="1">
      <alignment vertical="center"/>
    </xf>
    <xf numFmtId="0" fontId="22" fillId="0" borderId="0" xfId="0" applyFont="1">
      <alignment vertical="center"/>
    </xf>
    <xf numFmtId="0" fontId="22" fillId="0" borderId="0" xfId="0" applyFont="1" applyAlignment="1">
      <alignment vertical="center" shrinkToFit="1"/>
    </xf>
    <xf numFmtId="0" fontId="22" fillId="0" borderId="1" xfId="0" applyFont="1" applyBorder="1" applyAlignment="1">
      <alignment vertical="center" shrinkToFit="1"/>
    </xf>
    <xf numFmtId="0" fontId="22" fillId="0" borderId="0" xfId="0" applyFont="1" applyBorder="1" applyAlignment="1">
      <alignment vertical="center" shrinkToFit="1"/>
    </xf>
    <xf numFmtId="0" fontId="22" fillId="0" borderId="1" xfId="0" applyFont="1" applyBorder="1" applyAlignment="1">
      <alignment vertical="center"/>
    </xf>
    <xf numFmtId="0" fontId="22" fillId="0" borderId="0" xfId="0" applyFont="1" applyFill="1" applyAlignment="1">
      <alignment vertical="center" shrinkToFit="1"/>
    </xf>
    <xf numFmtId="0" fontId="33" fillId="2" borderId="29" xfId="0" applyFont="1" applyFill="1" applyBorder="1">
      <alignment vertical="center"/>
    </xf>
    <xf numFmtId="178" fontId="37" fillId="2" borderId="20" xfId="0" applyNumberFormat="1" applyFont="1" applyFill="1" applyBorder="1">
      <alignment vertical="center"/>
    </xf>
    <xf numFmtId="38" fontId="22" fillId="0" borderId="35" xfId="1" applyFont="1" applyBorder="1">
      <alignment vertical="center"/>
    </xf>
    <xf numFmtId="38" fontId="22" fillId="0" borderId="33" xfId="1" applyFont="1" applyBorder="1">
      <alignment vertical="center"/>
    </xf>
    <xf numFmtId="0" fontId="36" fillId="2" borderId="36" xfId="0" applyFont="1" applyFill="1" applyBorder="1" applyAlignment="1">
      <alignment vertical="center" shrinkToFit="1"/>
    </xf>
    <xf numFmtId="179" fontId="37" fillId="2" borderId="34" xfId="0" applyNumberFormat="1" applyFont="1" applyFill="1" applyBorder="1">
      <alignment vertical="center"/>
    </xf>
    <xf numFmtId="179" fontId="37" fillId="2" borderId="30" xfId="0" applyNumberFormat="1" applyFont="1" applyFill="1" applyBorder="1">
      <alignment vertical="center"/>
    </xf>
    <xf numFmtId="0" fontId="37" fillId="2" borderId="29" xfId="0" applyFont="1" applyFill="1" applyBorder="1">
      <alignment vertical="center"/>
    </xf>
    <xf numFmtId="0" fontId="37" fillId="2" borderId="30" xfId="0" applyFont="1" applyFill="1" applyBorder="1">
      <alignment vertical="center"/>
    </xf>
    <xf numFmtId="179" fontId="37" fillId="2" borderId="31" xfId="0" applyNumberFormat="1" applyFont="1" applyFill="1" applyBorder="1">
      <alignment vertical="center"/>
    </xf>
    <xf numFmtId="176" fontId="37" fillId="2" borderId="1" xfId="0" applyNumberFormat="1" applyFont="1" applyFill="1" applyBorder="1">
      <alignment vertical="center"/>
    </xf>
    <xf numFmtId="0" fontId="37" fillId="2" borderId="1" xfId="0" applyFont="1" applyFill="1" applyBorder="1">
      <alignment vertical="center"/>
    </xf>
    <xf numFmtId="0" fontId="18" fillId="0" borderId="0" xfId="0" applyFont="1">
      <alignment vertical="center"/>
    </xf>
    <xf numFmtId="0" fontId="13" fillId="0" borderId="39" xfId="0" applyFont="1" applyBorder="1" applyAlignment="1">
      <alignment horizontal="center" vertical="center"/>
    </xf>
    <xf numFmtId="0" fontId="13" fillId="0" borderId="40" xfId="0" applyFont="1" applyBorder="1">
      <alignment vertical="center"/>
    </xf>
    <xf numFmtId="0" fontId="13" fillId="4" borderId="45" xfId="0" applyFont="1" applyFill="1" applyBorder="1">
      <alignment vertical="center"/>
    </xf>
    <xf numFmtId="0" fontId="13" fillId="4" borderId="3" xfId="0" applyFont="1" applyFill="1" applyBorder="1">
      <alignment vertical="center"/>
    </xf>
    <xf numFmtId="0" fontId="13" fillId="4" borderId="46" xfId="0" applyFont="1" applyFill="1" applyBorder="1">
      <alignment vertical="center"/>
    </xf>
    <xf numFmtId="0" fontId="13" fillId="0" borderId="43" xfId="0" applyFont="1" applyBorder="1" applyAlignment="1">
      <alignment horizontal="centerContinuous" vertical="center" wrapText="1"/>
    </xf>
    <xf numFmtId="0" fontId="13" fillId="0" borderId="41" xfId="0" applyFont="1" applyBorder="1" applyAlignment="1">
      <alignment horizontal="centerContinuous" vertical="center" wrapText="1"/>
    </xf>
    <xf numFmtId="0" fontId="13" fillId="0" borderId="44" xfId="0" applyFont="1" applyBorder="1" applyAlignment="1">
      <alignment horizontal="centerContinuous" vertical="center" wrapText="1"/>
    </xf>
    <xf numFmtId="0" fontId="13" fillId="4" borderId="37" xfId="0" applyFont="1" applyFill="1" applyBorder="1">
      <alignment vertical="center"/>
    </xf>
    <xf numFmtId="0" fontId="13" fillId="4" borderId="17" xfId="0" applyFont="1" applyFill="1" applyBorder="1">
      <alignment vertical="center"/>
    </xf>
    <xf numFmtId="0" fontId="13" fillId="4" borderId="47" xfId="0" applyFont="1" applyFill="1" applyBorder="1">
      <alignment vertical="center"/>
    </xf>
    <xf numFmtId="0" fontId="13" fillId="4" borderId="48" xfId="0" applyFont="1" applyFill="1" applyBorder="1">
      <alignment vertical="center"/>
    </xf>
    <xf numFmtId="0" fontId="13" fillId="0" borderId="48" xfId="0" applyFont="1" applyFill="1" applyBorder="1">
      <alignment vertical="center"/>
    </xf>
    <xf numFmtId="0" fontId="13" fillId="0" borderId="4" xfId="0" applyFont="1" applyFill="1" applyBorder="1">
      <alignment vertical="center"/>
    </xf>
    <xf numFmtId="0" fontId="13" fillId="0" borderId="27" xfId="0" applyFont="1" applyFill="1" applyBorder="1">
      <alignment vertical="center"/>
    </xf>
    <xf numFmtId="0" fontId="13" fillId="0" borderId="45" xfId="0" applyFont="1" applyBorder="1">
      <alignment vertical="center"/>
    </xf>
    <xf numFmtId="0" fontId="13" fillId="0" borderId="46" xfId="0" applyFont="1" applyBorder="1">
      <alignment vertical="center"/>
    </xf>
    <xf numFmtId="0" fontId="13" fillId="0" borderId="40" xfId="0" applyFont="1" applyBorder="1" applyAlignment="1">
      <alignment horizontal="centerContinuous" vertical="center" wrapText="1"/>
    </xf>
    <xf numFmtId="0" fontId="13" fillId="0" borderId="50" xfId="0" applyFont="1" applyBorder="1" applyAlignment="1">
      <alignment horizontal="centerContinuous" vertical="center" wrapText="1"/>
    </xf>
    <xf numFmtId="0" fontId="13" fillId="4" borderId="51" xfId="0" applyFont="1" applyFill="1" applyBorder="1">
      <alignment vertical="center"/>
    </xf>
    <xf numFmtId="0" fontId="13" fillId="0" borderId="52" xfId="0" applyFont="1" applyFill="1" applyBorder="1">
      <alignment vertical="center"/>
    </xf>
    <xf numFmtId="0" fontId="13" fillId="4" borderId="53" xfId="0" applyFont="1" applyFill="1" applyBorder="1">
      <alignment vertical="center"/>
    </xf>
    <xf numFmtId="0" fontId="13" fillId="0" borderId="54" xfId="0" applyFont="1" applyFill="1" applyBorder="1">
      <alignment vertical="center"/>
    </xf>
    <xf numFmtId="0" fontId="13" fillId="4" borderId="55" xfId="0" applyFont="1" applyFill="1" applyBorder="1">
      <alignment vertical="center"/>
    </xf>
    <xf numFmtId="0" fontId="13" fillId="0" borderId="56" xfId="0" applyFont="1" applyFill="1" applyBorder="1">
      <alignment vertical="center"/>
    </xf>
    <xf numFmtId="0" fontId="13" fillId="0" borderId="44" xfId="0" applyFont="1" applyBorder="1" applyAlignment="1">
      <alignment horizontal="centerContinuous" vertical="center"/>
    </xf>
    <xf numFmtId="0" fontId="13" fillId="0" borderId="46" xfId="0" applyFont="1" applyBorder="1" applyAlignment="1">
      <alignment horizontal="centerContinuous" vertical="center"/>
    </xf>
    <xf numFmtId="0" fontId="13" fillId="0" borderId="56" xfId="0" applyFont="1" applyBorder="1" applyAlignment="1">
      <alignment horizontal="centerContinuous" vertical="center"/>
    </xf>
    <xf numFmtId="0" fontId="13" fillId="0" borderId="55" xfId="0" applyFont="1" applyBorder="1" applyAlignment="1">
      <alignment horizontal="centerContinuous" vertical="center"/>
    </xf>
    <xf numFmtId="0" fontId="13" fillId="0" borderId="27" xfId="0" applyFont="1" applyBorder="1" applyAlignment="1">
      <alignment horizontal="centerContinuous" vertical="center"/>
    </xf>
    <xf numFmtId="0" fontId="13" fillId="0" borderId="47" xfId="0" applyFont="1" applyBorder="1" applyAlignment="1">
      <alignment horizontal="centerContinuous" vertical="center"/>
    </xf>
    <xf numFmtId="0" fontId="13" fillId="0" borderId="28" xfId="0" applyFont="1" applyFill="1" applyBorder="1">
      <alignment vertical="center"/>
    </xf>
    <xf numFmtId="176" fontId="13" fillId="0" borderId="45" xfId="0" applyNumberFormat="1" applyFont="1" applyFill="1" applyBorder="1">
      <alignment vertical="center"/>
    </xf>
    <xf numFmtId="0" fontId="13" fillId="0" borderId="57" xfId="0" applyFont="1" applyFill="1" applyBorder="1">
      <alignment vertical="center"/>
    </xf>
    <xf numFmtId="0" fontId="13" fillId="0" borderId="48" xfId="0" applyFont="1" applyBorder="1" applyAlignment="1">
      <alignment horizontal="centerContinuous" vertical="center"/>
    </xf>
    <xf numFmtId="0" fontId="13" fillId="0" borderId="52" xfId="0" applyFont="1" applyBorder="1" applyAlignment="1">
      <alignment horizontal="centerContinuous" vertical="center"/>
    </xf>
    <xf numFmtId="0" fontId="13" fillId="0" borderId="54" xfId="0" applyFont="1" applyBorder="1">
      <alignment vertical="center"/>
    </xf>
    <xf numFmtId="0" fontId="13" fillId="0" borderId="59" xfId="0" applyFont="1" applyBorder="1" applyAlignment="1">
      <alignment horizontal="center" vertical="center"/>
    </xf>
    <xf numFmtId="0" fontId="13" fillId="0" borderId="26" xfId="0" applyFont="1" applyBorder="1" applyAlignment="1">
      <alignment horizontal="centerContinuous" vertical="center"/>
    </xf>
    <xf numFmtId="0" fontId="13" fillId="0" borderId="23" xfId="0" applyFont="1" applyBorder="1" applyAlignment="1">
      <alignment horizontal="centerContinuous" vertical="center"/>
    </xf>
    <xf numFmtId="0" fontId="13" fillId="0" borderId="56" xfId="0" applyFont="1" applyBorder="1">
      <alignment vertical="center"/>
    </xf>
    <xf numFmtId="0" fontId="13" fillId="0" borderId="57" xfId="0" applyFont="1" applyBorder="1">
      <alignment vertical="center"/>
    </xf>
    <xf numFmtId="0" fontId="13" fillId="0" borderId="43" xfId="0" applyFont="1" applyBorder="1" applyAlignment="1">
      <alignment horizontal="centerContinuous" vertical="center"/>
    </xf>
    <xf numFmtId="0" fontId="13" fillId="0" borderId="50" xfId="0" applyFont="1" applyBorder="1" applyAlignment="1">
      <alignment horizontal="centerContinuous" vertical="center"/>
    </xf>
    <xf numFmtId="0" fontId="13" fillId="0" borderId="49" xfId="0" applyFont="1" applyBorder="1" applyAlignment="1">
      <alignment horizontal="centerContinuous" vertical="center"/>
    </xf>
    <xf numFmtId="0" fontId="13" fillId="0" borderId="17" xfId="0" applyFont="1" applyBorder="1">
      <alignment vertical="center"/>
    </xf>
    <xf numFmtId="0" fontId="13" fillId="0" borderId="17" xfId="0" applyFont="1" applyFill="1" applyBorder="1">
      <alignment vertical="center"/>
    </xf>
    <xf numFmtId="0" fontId="13" fillId="0" borderId="47" xfId="0" applyFont="1" applyBorder="1">
      <alignment vertical="center"/>
    </xf>
    <xf numFmtId="0" fontId="13" fillId="0" borderId="42" xfId="0" applyFont="1" applyBorder="1">
      <alignment vertical="center"/>
    </xf>
    <xf numFmtId="0" fontId="13" fillId="0" borderId="25" xfId="0" applyFont="1" applyBorder="1" applyAlignment="1">
      <alignment horizontal="center" vertical="center"/>
    </xf>
    <xf numFmtId="0" fontId="13" fillId="0" borderId="24" xfId="0" applyFont="1" applyBorder="1" applyAlignment="1">
      <alignment horizontal="centerContinuous" vertical="center"/>
    </xf>
    <xf numFmtId="0" fontId="13" fillId="0" borderId="37" xfId="0" applyFont="1" applyBorder="1">
      <alignment vertical="center"/>
    </xf>
    <xf numFmtId="0" fontId="13" fillId="0" borderId="60" xfId="0" applyFont="1" applyBorder="1" applyAlignment="1">
      <alignment horizontal="centerContinuous" vertical="center"/>
    </xf>
    <xf numFmtId="0" fontId="13" fillId="0" borderId="51" xfId="0" applyFont="1" applyBorder="1">
      <alignment vertical="center"/>
    </xf>
    <xf numFmtId="0" fontId="13" fillId="0" borderId="53" xfId="0" applyFont="1" applyBorder="1">
      <alignment vertical="center"/>
    </xf>
    <xf numFmtId="0" fontId="13" fillId="0" borderId="53" xfId="0" applyFont="1" applyFill="1" applyBorder="1">
      <alignment vertical="center"/>
    </xf>
    <xf numFmtId="0" fontId="13" fillId="0" borderId="37" xfId="0" applyFont="1" applyFill="1" applyBorder="1">
      <alignment vertical="center"/>
    </xf>
    <xf numFmtId="0" fontId="13" fillId="0" borderId="45" xfId="0" applyFont="1" applyFill="1" applyBorder="1">
      <alignment vertical="center"/>
    </xf>
    <xf numFmtId="0" fontId="13" fillId="0" borderId="51" xfId="0" applyFont="1" applyFill="1" applyBorder="1">
      <alignment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lignment vertical="center"/>
    </xf>
    <xf numFmtId="0" fontId="13" fillId="0" borderId="64" xfId="0" applyFont="1" applyBorder="1">
      <alignment vertical="center"/>
    </xf>
    <xf numFmtId="0" fontId="13" fillId="0" borderId="65" xfId="0" applyFont="1" applyBorder="1">
      <alignment vertical="center"/>
    </xf>
    <xf numFmtId="0" fontId="13" fillId="0" borderId="66" xfId="0" applyFont="1" applyBorder="1">
      <alignment vertical="center"/>
    </xf>
    <xf numFmtId="0" fontId="13" fillId="0" borderId="67" xfId="0" applyFont="1" applyBorder="1">
      <alignment vertical="center"/>
    </xf>
    <xf numFmtId="0" fontId="13" fillId="0" borderId="21" xfId="0" applyFont="1" applyBorder="1" applyAlignment="1">
      <alignment horizontal="center" vertical="center"/>
    </xf>
    <xf numFmtId="0" fontId="13" fillId="0" borderId="52" xfId="0" applyFont="1" applyBorder="1">
      <alignment vertical="center"/>
    </xf>
    <xf numFmtId="0" fontId="13" fillId="0" borderId="26" xfId="0" applyFont="1" applyBorder="1" applyAlignment="1">
      <alignment horizontal="center" vertical="center"/>
    </xf>
    <xf numFmtId="0" fontId="13" fillId="0" borderId="55" xfId="0" applyFont="1" applyBorder="1">
      <alignment vertical="center"/>
    </xf>
    <xf numFmtId="0" fontId="13" fillId="0" borderId="50" xfId="0" applyFont="1" applyFill="1" applyBorder="1">
      <alignment vertical="center"/>
    </xf>
    <xf numFmtId="0" fontId="13" fillId="4" borderId="68" xfId="0" applyFont="1" applyFill="1" applyBorder="1">
      <alignment vertical="center"/>
    </xf>
    <xf numFmtId="0" fontId="13" fillId="0" borderId="39" xfId="0" applyFont="1" applyBorder="1" applyAlignment="1">
      <alignment horizontal="centerContinuous" vertical="center"/>
    </xf>
    <xf numFmtId="0" fontId="13" fillId="0" borderId="38" xfId="0" applyFont="1" applyBorder="1" applyAlignment="1">
      <alignment horizontal="centerContinuous" vertical="center"/>
    </xf>
    <xf numFmtId="0" fontId="13" fillId="0" borderId="48" xfId="0" applyFont="1" applyBorder="1">
      <alignment vertical="center"/>
    </xf>
    <xf numFmtId="0" fontId="13" fillId="4" borderId="58" xfId="0" applyFont="1" applyFill="1" applyBorder="1">
      <alignment vertical="center"/>
    </xf>
    <xf numFmtId="0" fontId="13" fillId="0" borderId="68" xfId="0" applyFont="1" applyBorder="1">
      <alignment vertical="center"/>
    </xf>
    <xf numFmtId="0" fontId="13" fillId="0" borderId="69" xfId="0" applyFont="1" applyBorder="1">
      <alignment vertical="center"/>
    </xf>
    <xf numFmtId="0" fontId="13" fillId="0" borderId="72"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13" fillId="0" borderId="72" xfId="0" applyFont="1" applyBorder="1" applyAlignment="1">
      <alignment horizontal="centerContinuous" vertical="center"/>
    </xf>
    <xf numFmtId="0" fontId="13" fillId="0" borderId="20" xfId="0" applyFont="1" applyBorder="1" applyAlignment="1">
      <alignment horizontal="centerContinuous" vertical="center"/>
    </xf>
    <xf numFmtId="0" fontId="13" fillId="0" borderId="29" xfId="0" applyFont="1" applyBorder="1" applyAlignment="1">
      <alignment horizontal="centerContinuous" vertical="center"/>
    </xf>
    <xf numFmtId="0" fontId="13" fillId="0" borderId="30" xfId="0" applyFont="1" applyBorder="1" applyAlignment="1">
      <alignment horizontal="centerContinuous" vertical="center"/>
    </xf>
    <xf numFmtId="0" fontId="13" fillId="0" borderId="31" xfId="0" applyFont="1" applyBorder="1" applyAlignment="1">
      <alignment horizontal="centerContinuous" vertical="center"/>
    </xf>
    <xf numFmtId="0" fontId="13" fillId="0" borderId="16" xfId="0" applyFont="1" applyBorder="1" applyAlignment="1">
      <alignment horizontal="centerContinuous" vertical="center"/>
    </xf>
    <xf numFmtId="0" fontId="13" fillId="0" borderId="71" xfId="0" applyFont="1" applyBorder="1" applyAlignment="1">
      <alignment horizontal="centerContinuous" vertical="center"/>
    </xf>
    <xf numFmtId="0" fontId="13" fillId="0" borderId="74" xfId="0" applyFont="1" applyBorder="1" applyAlignment="1">
      <alignment horizontal="centerContinuous" vertical="center"/>
    </xf>
    <xf numFmtId="0" fontId="13" fillId="0" borderId="34" xfId="0" applyFont="1" applyBorder="1" applyAlignment="1">
      <alignment horizontal="centerContinuous" vertical="center"/>
    </xf>
    <xf numFmtId="0" fontId="11" fillId="4" borderId="69" xfId="0" applyFont="1" applyFill="1" applyBorder="1">
      <alignment vertical="center"/>
    </xf>
    <xf numFmtId="0" fontId="11" fillId="4" borderId="53" xfId="0" applyFont="1" applyFill="1" applyBorder="1">
      <alignment vertical="center"/>
    </xf>
    <xf numFmtId="0" fontId="13" fillId="0" borderId="48" xfId="0" applyFont="1" applyBorder="1" applyAlignment="1">
      <alignment horizontal="centerContinuous" vertical="center" wrapText="1"/>
    </xf>
    <xf numFmtId="0" fontId="13" fillId="0" borderId="68" xfId="0" applyFont="1" applyBorder="1" applyAlignment="1">
      <alignment horizontal="centerContinuous" vertical="center"/>
    </xf>
    <xf numFmtId="0" fontId="13" fillId="0" borderId="14" xfId="0" applyFont="1" applyBorder="1" applyAlignment="1">
      <alignment horizontal="centerContinuous" vertical="center" wrapText="1"/>
    </xf>
    <xf numFmtId="0" fontId="13" fillId="0" borderId="15" xfId="0" applyFont="1" applyBorder="1" applyAlignment="1">
      <alignment horizontal="centerContinuous" vertical="center"/>
    </xf>
    <xf numFmtId="0" fontId="13" fillId="0" borderId="14" xfId="0" applyFont="1" applyBorder="1" applyAlignment="1">
      <alignment horizontal="centerContinuous" vertical="center"/>
    </xf>
    <xf numFmtId="180" fontId="13" fillId="0" borderId="70" xfId="1" applyNumberFormat="1" applyFont="1" applyFill="1" applyBorder="1">
      <alignment vertical="center"/>
    </xf>
    <xf numFmtId="0" fontId="13" fillId="0" borderId="6" xfId="0" applyFont="1" applyBorder="1" applyAlignment="1">
      <alignment vertical="center" textRotation="255"/>
    </xf>
    <xf numFmtId="0" fontId="21" fillId="0" borderId="1" xfId="0" applyFont="1" applyFill="1" applyBorder="1" applyAlignment="1">
      <alignment horizontal="justify" vertical="center" wrapText="1"/>
    </xf>
    <xf numFmtId="0" fontId="35"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8" fillId="3" borderId="1" xfId="0" applyFont="1" applyFill="1" applyBorder="1" applyAlignment="1">
      <alignment horizontal="justify" vertical="center" wrapText="1"/>
    </xf>
    <xf numFmtId="179" fontId="13" fillId="0" borderId="44" xfId="0" applyNumberFormat="1" applyFont="1" applyBorder="1" applyAlignment="1">
      <alignment horizontal="right" vertical="center"/>
    </xf>
    <xf numFmtId="0" fontId="18" fillId="0" borderId="0" xfId="0" applyFont="1" applyFill="1" applyAlignment="1">
      <alignment horizontal="left" vertical="center"/>
    </xf>
    <xf numFmtId="0" fontId="12" fillId="0" borderId="0" xfId="0" applyFont="1" applyFill="1" applyAlignment="1">
      <alignment horizontal="center" vertical="center"/>
    </xf>
    <xf numFmtId="0" fontId="19" fillId="0" borderId="0" xfId="0" applyFont="1" applyFill="1">
      <alignment vertical="center"/>
    </xf>
    <xf numFmtId="0" fontId="12" fillId="0" borderId="0" xfId="0" applyFont="1" applyFill="1" applyBorder="1">
      <alignment vertical="center"/>
    </xf>
    <xf numFmtId="0" fontId="12" fillId="0" borderId="1" xfId="0" applyFont="1" applyFill="1" applyBorder="1">
      <alignment vertical="center"/>
    </xf>
    <xf numFmtId="0" fontId="13" fillId="0" borderId="0" xfId="0" applyFont="1" applyFill="1" applyAlignment="1">
      <alignment horizontal="center" vertical="center"/>
    </xf>
    <xf numFmtId="0" fontId="12" fillId="0" borderId="0" xfId="0" applyFont="1" applyFill="1" applyBorder="1" applyAlignment="1">
      <alignment horizontal="center" vertical="center"/>
    </xf>
    <xf numFmtId="0" fontId="11" fillId="0" borderId="3" xfId="0" applyFont="1" applyFill="1" applyBorder="1" applyAlignment="1">
      <alignment horizontal="centerContinuous" vertical="center"/>
    </xf>
    <xf numFmtId="0" fontId="11" fillId="0" borderId="4" xfId="0" applyFont="1" applyFill="1" applyBorder="1" applyAlignment="1">
      <alignment horizontal="centerContinuous"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Border="1" applyAlignment="1">
      <alignment horizontal="center" vertical="center"/>
    </xf>
    <xf numFmtId="0" fontId="42" fillId="0" borderId="0" xfId="0" applyFont="1" applyFill="1" applyAlignment="1">
      <alignment horizontal="left" vertical="center"/>
    </xf>
    <xf numFmtId="0" fontId="43" fillId="0" borderId="1"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1" xfId="0" applyFont="1" applyFill="1" applyBorder="1" applyAlignment="1">
      <alignment horizontal="center" vertical="center"/>
    </xf>
    <xf numFmtId="0" fontId="11" fillId="0" borderId="0" xfId="0" applyFont="1" applyFill="1" applyBorder="1" applyAlignment="1">
      <alignment horizontal="left" vertical="center" shrinkToFit="1"/>
    </xf>
    <xf numFmtId="0" fontId="13" fillId="0" borderId="77" xfId="0" applyFont="1" applyBorder="1">
      <alignment vertical="center"/>
    </xf>
    <xf numFmtId="177" fontId="37" fillId="0" borderId="8" xfId="0" applyNumberFormat="1" applyFont="1" applyFill="1" applyBorder="1">
      <alignment vertical="center"/>
    </xf>
    <xf numFmtId="177" fontId="33" fillId="0" borderId="8" xfId="0" applyNumberFormat="1" applyFont="1" applyFill="1" applyBorder="1">
      <alignment vertical="center"/>
    </xf>
    <xf numFmtId="0" fontId="37" fillId="0" borderId="3" xfId="0" applyFont="1" applyFill="1" applyBorder="1">
      <alignment vertical="center"/>
    </xf>
    <xf numFmtId="177" fontId="17" fillId="0" borderId="0" xfId="0" applyNumberFormat="1" applyFont="1" applyFill="1" applyBorder="1">
      <alignment vertical="center"/>
    </xf>
    <xf numFmtId="0" fontId="11" fillId="4" borderId="60" xfId="0" applyFont="1" applyFill="1" applyBorder="1">
      <alignment vertical="center"/>
    </xf>
    <xf numFmtId="0" fontId="13" fillId="4" borderId="49" xfId="0" applyFont="1" applyFill="1" applyBorder="1">
      <alignment vertical="center"/>
    </xf>
    <xf numFmtId="0" fontId="13" fillId="4" borderId="43" xfId="0" applyFont="1" applyFill="1" applyBorder="1">
      <alignment vertical="center"/>
    </xf>
    <xf numFmtId="0" fontId="13" fillId="4" borderId="44" xfId="0" applyFont="1" applyFill="1" applyBorder="1">
      <alignment vertical="center"/>
    </xf>
    <xf numFmtId="0" fontId="13" fillId="0" borderId="43" xfId="0" applyFont="1" applyFill="1" applyBorder="1">
      <alignment vertical="center"/>
    </xf>
    <xf numFmtId="176" fontId="13" fillId="0" borderId="60" xfId="0" applyNumberFormat="1" applyFont="1" applyBorder="1">
      <alignment vertical="center"/>
    </xf>
    <xf numFmtId="176" fontId="13" fillId="0" borderId="76" xfId="0" applyNumberFormat="1" applyFont="1" applyBorder="1">
      <alignment vertical="center"/>
    </xf>
    <xf numFmtId="176" fontId="13" fillId="0" borderId="49" xfId="0" applyNumberFormat="1" applyFont="1" applyBorder="1">
      <alignment vertical="center"/>
    </xf>
    <xf numFmtId="176" fontId="33" fillId="0" borderId="13" xfId="0" applyNumberFormat="1" applyFont="1" applyBorder="1">
      <alignment vertical="center"/>
    </xf>
    <xf numFmtId="176" fontId="37" fillId="2" borderId="34" xfId="0" applyNumberFormat="1" applyFont="1" applyFill="1" applyBorder="1">
      <alignment vertical="center"/>
    </xf>
    <xf numFmtId="176" fontId="33" fillId="2" borderId="34" xfId="0" applyNumberFormat="1" applyFont="1" applyFill="1" applyBorder="1">
      <alignment vertical="center"/>
    </xf>
    <xf numFmtId="176" fontId="37" fillId="2" borderId="30" xfId="0" applyNumberFormat="1" applyFont="1" applyFill="1" applyBorder="1">
      <alignment vertical="center"/>
    </xf>
    <xf numFmtId="176" fontId="33" fillId="2" borderId="30" xfId="0" applyNumberFormat="1" applyFont="1" applyFill="1" applyBorder="1">
      <alignment vertical="center"/>
    </xf>
    <xf numFmtId="176" fontId="37" fillId="2" borderId="31" xfId="0" applyNumberFormat="1" applyFont="1" applyFill="1" applyBorder="1">
      <alignment vertical="center"/>
    </xf>
    <xf numFmtId="176" fontId="33" fillId="2" borderId="31" xfId="0" applyNumberFormat="1" applyFont="1" applyFill="1" applyBorder="1">
      <alignment vertical="center"/>
    </xf>
    <xf numFmtId="179" fontId="37" fillId="2" borderId="3" xfId="0" applyNumberFormat="1" applyFont="1" applyFill="1" applyBorder="1">
      <alignment vertical="center"/>
    </xf>
    <xf numFmtId="179" fontId="17" fillId="2" borderId="78" xfId="0" applyNumberFormat="1" applyFont="1" applyFill="1" applyBorder="1">
      <alignment vertical="center"/>
    </xf>
    <xf numFmtId="179" fontId="33" fillId="2" borderId="4" xfId="0" applyNumberFormat="1" applyFont="1" applyFill="1" applyBorder="1">
      <alignment vertical="center"/>
    </xf>
    <xf numFmtId="0" fontId="45" fillId="0" borderId="0" xfId="0" applyFont="1">
      <alignment vertical="center"/>
    </xf>
    <xf numFmtId="0" fontId="44" fillId="0" borderId="0" xfId="0" applyFont="1" applyFill="1" applyBorder="1" applyAlignment="1">
      <alignment horizontal="center" vertical="center"/>
    </xf>
    <xf numFmtId="0" fontId="13" fillId="0" borderId="10" xfId="0" applyFont="1" applyBorder="1">
      <alignment vertical="center"/>
    </xf>
    <xf numFmtId="0" fontId="13" fillId="0" borderId="0" xfId="0" applyFont="1" applyFill="1" applyBorder="1" applyAlignment="1">
      <alignment horizontal="centerContinuous" vertical="center"/>
    </xf>
    <xf numFmtId="176" fontId="13" fillId="0" borderId="0" xfId="0" applyNumberFormat="1" applyFont="1" applyFill="1" applyBorder="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Continuous" vertical="center"/>
    </xf>
    <xf numFmtId="38" fontId="12" fillId="0" borderId="0" xfId="1" applyFont="1" applyFill="1" applyBorder="1">
      <alignment vertical="center"/>
    </xf>
    <xf numFmtId="180" fontId="46" fillId="0" borderId="0" xfId="1" applyNumberFormat="1" applyFont="1" applyFill="1" applyBorder="1">
      <alignment vertical="center"/>
    </xf>
    <xf numFmtId="0" fontId="11" fillId="0" borderId="13" xfId="0" applyFont="1" applyBorder="1" applyAlignment="1">
      <alignment horizontal="centerContinuous" vertical="center"/>
    </xf>
    <xf numFmtId="38" fontId="13" fillId="4" borderId="14" xfId="1" applyFont="1" applyFill="1" applyBorder="1">
      <alignment vertical="center"/>
    </xf>
    <xf numFmtId="38" fontId="13" fillId="4" borderId="70" xfId="1" applyFont="1" applyFill="1" applyBorder="1">
      <alignment vertical="center"/>
    </xf>
    <xf numFmtId="0" fontId="17" fillId="2" borderId="3" xfId="0" applyFont="1" applyFill="1" applyBorder="1">
      <alignment vertical="center"/>
    </xf>
    <xf numFmtId="0" fontId="13" fillId="4" borderId="13" xfId="0" applyFont="1" applyFill="1" applyBorder="1">
      <alignment vertical="center"/>
    </xf>
    <xf numFmtId="0" fontId="13" fillId="4" borderId="70" xfId="0" applyFont="1" applyFill="1" applyBorder="1">
      <alignment vertical="center"/>
    </xf>
    <xf numFmtId="0" fontId="13" fillId="0" borderId="70" xfId="0" applyFont="1" applyBorder="1" applyAlignment="1">
      <alignment horizontal="right" vertical="center"/>
    </xf>
    <xf numFmtId="0" fontId="25" fillId="5" borderId="1" xfId="0" applyFont="1" applyFill="1" applyBorder="1" applyAlignment="1">
      <alignment horizontal="center" vertical="center" wrapText="1"/>
    </xf>
    <xf numFmtId="0" fontId="49" fillId="0" borderId="1" xfId="0" applyFont="1" applyFill="1" applyBorder="1" applyAlignment="1">
      <alignment horizontal="justify" vertical="center" wrapText="1"/>
    </xf>
    <xf numFmtId="0" fontId="49" fillId="0" borderId="0" xfId="0" applyFont="1" applyFill="1" applyBorder="1" applyAlignment="1">
      <alignment horizontal="justify" vertical="center" wrapText="1"/>
    </xf>
    <xf numFmtId="0" fontId="49" fillId="0" borderId="4" xfId="0" applyFont="1" applyFill="1" applyBorder="1" applyAlignment="1">
      <alignment horizontal="left" vertical="center" shrinkToFit="1"/>
    </xf>
    <xf numFmtId="0" fontId="49" fillId="0" borderId="0" xfId="0" applyFont="1" applyFill="1">
      <alignment vertical="center"/>
    </xf>
    <xf numFmtId="0" fontId="25" fillId="0" borderId="79" xfId="0" applyFont="1" applyFill="1" applyBorder="1" applyAlignment="1">
      <alignment vertical="center"/>
    </xf>
    <xf numFmtId="0" fontId="25" fillId="0" borderId="8" xfId="0" applyFont="1" applyFill="1" applyBorder="1" applyAlignment="1">
      <alignment vertical="center"/>
    </xf>
    <xf numFmtId="0" fontId="25" fillId="0" borderId="81" xfId="0" applyFont="1" applyFill="1" applyBorder="1" applyAlignment="1">
      <alignment vertical="center"/>
    </xf>
    <xf numFmtId="0" fontId="51" fillId="0" borderId="0" xfId="0" applyFont="1" applyFill="1" applyBorder="1" applyAlignment="1">
      <alignment vertical="center" wrapText="1"/>
    </xf>
    <xf numFmtId="0" fontId="25" fillId="0" borderId="0" xfId="0" applyFont="1" applyFill="1">
      <alignment vertical="center"/>
    </xf>
    <xf numFmtId="176" fontId="31" fillId="0" borderId="0" xfId="0" applyNumberFormat="1" applyFont="1" applyFill="1" applyBorder="1" applyAlignment="1">
      <alignment horizontal="center" vertical="center" shrinkToFit="1"/>
    </xf>
    <xf numFmtId="0" fontId="25"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52" fillId="0" borderId="80" xfId="0" applyFont="1" applyFill="1" applyBorder="1" applyAlignment="1">
      <alignment horizontal="center" vertical="center" shrinkToFit="1"/>
    </xf>
    <xf numFmtId="0" fontId="43" fillId="0" borderId="20" xfId="0" applyFont="1" applyFill="1" applyBorder="1" applyAlignment="1">
      <alignment horizontal="center" vertical="center"/>
    </xf>
    <xf numFmtId="0" fontId="47" fillId="0" borderId="1" xfId="0" applyFont="1" applyFill="1" applyBorder="1" applyAlignment="1">
      <alignment horizontal="center" vertical="center"/>
    </xf>
    <xf numFmtId="0" fontId="50" fillId="0" borderId="1" xfId="0" applyFont="1" applyFill="1" applyBorder="1" applyAlignment="1">
      <alignment horizontal="justify" vertical="center" wrapText="1"/>
    </xf>
    <xf numFmtId="179" fontId="47" fillId="0" borderId="3" xfId="0" applyNumberFormat="1" applyFont="1" applyFill="1" applyBorder="1" applyAlignment="1">
      <alignment horizontal="center" vertical="center"/>
    </xf>
    <xf numFmtId="179" fontId="49" fillId="0" borderId="4" xfId="0" applyNumberFormat="1" applyFont="1" applyFill="1" applyBorder="1" applyAlignment="1">
      <alignment horizontal="left" vertical="center" shrinkToFit="1"/>
    </xf>
    <xf numFmtId="179" fontId="47" fillId="0" borderId="3" xfId="0" applyNumberFormat="1" applyFont="1" applyFill="1" applyBorder="1" applyAlignment="1">
      <alignment horizontal="center" vertical="center" shrinkToFit="1"/>
    </xf>
    <xf numFmtId="0" fontId="49" fillId="7" borderId="4" xfId="0" applyFont="1" applyFill="1" applyBorder="1" applyAlignment="1" applyProtection="1">
      <alignment horizontal="left" vertical="center" shrinkToFit="1"/>
      <protection locked="0"/>
    </xf>
    <xf numFmtId="0" fontId="13" fillId="7" borderId="16" xfId="0" applyFont="1" applyFill="1" applyBorder="1" applyProtection="1">
      <alignment vertical="center"/>
      <protection locked="0"/>
    </xf>
    <xf numFmtId="181" fontId="13" fillId="0" borderId="0" xfId="0" applyNumberFormat="1" applyFont="1" applyFill="1">
      <alignment vertical="center"/>
    </xf>
    <xf numFmtId="181" fontId="13" fillId="2" borderId="85" xfId="0" applyNumberFormat="1" applyFont="1" applyFill="1" applyBorder="1">
      <alignment vertical="center"/>
    </xf>
    <xf numFmtId="181" fontId="13" fillId="2" borderId="39" xfId="0" applyNumberFormat="1" applyFont="1" applyFill="1" applyBorder="1">
      <alignment vertical="center"/>
    </xf>
    <xf numFmtId="181" fontId="13" fillId="2" borderId="86" xfId="0" applyNumberFormat="1" applyFont="1" applyFill="1" applyBorder="1">
      <alignment vertical="center"/>
    </xf>
    <xf numFmtId="181" fontId="13" fillId="2" borderId="87" xfId="0" applyNumberFormat="1" applyFont="1" applyFill="1" applyBorder="1">
      <alignment vertical="center"/>
    </xf>
    <xf numFmtId="179" fontId="37" fillId="2" borderId="29" xfId="0" applyNumberFormat="1" applyFont="1" applyFill="1" applyBorder="1">
      <alignment vertical="center"/>
    </xf>
    <xf numFmtId="179" fontId="33" fillId="2" borderId="29" xfId="0" applyNumberFormat="1" applyFont="1" applyFill="1" applyBorder="1">
      <alignment vertical="center"/>
    </xf>
    <xf numFmtId="181" fontId="37" fillId="2" borderId="22" xfId="0" applyNumberFormat="1" applyFont="1" applyFill="1" applyBorder="1">
      <alignment vertical="center"/>
    </xf>
    <xf numFmtId="181" fontId="37" fillId="2" borderId="24" xfId="0" applyNumberFormat="1" applyFont="1" applyFill="1" applyBorder="1">
      <alignment vertical="center"/>
    </xf>
    <xf numFmtId="176" fontId="33" fillId="2" borderId="13" xfId="0" applyNumberFormat="1" applyFont="1" applyFill="1" applyBorder="1">
      <alignment vertical="center"/>
    </xf>
    <xf numFmtId="0" fontId="13" fillId="2" borderId="14" xfId="0" applyFont="1" applyFill="1" applyBorder="1">
      <alignment vertical="center"/>
    </xf>
    <xf numFmtId="0" fontId="13" fillId="2" borderId="43" xfId="0" applyFont="1" applyFill="1" applyBorder="1">
      <alignment vertical="center"/>
    </xf>
    <xf numFmtId="0" fontId="55" fillId="0" borderId="0" xfId="0" applyFont="1" applyFill="1" applyBorder="1" applyAlignment="1">
      <alignment horizontal="justify" vertical="center" wrapText="1"/>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shrinkToFit="1"/>
    </xf>
    <xf numFmtId="0" fontId="55" fillId="0" borderId="0" xfId="0" applyFont="1" applyFill="1">
      <alignment vertical="center"/>
    </xf>
    <xf numFmtId="0" fontId="57" fillId="0" borderId="0" xfId="0" applyFont="1" applyFill="1" applyBorder="1" applyAlignment="1">
      <alignment horizontal="center" vertical="center"/>
    </xf>
    <xf numFmtId="0" fontId="55" fillId="0" borderId="0" xfId="0" applyFont="1" applyFill="1" applyBorder="1" applyAlignment="1">
      <alignment vertical="center" wrapText="1"/>
    </xf>
    <xf numFmtId="0" fontId="56" fillId="0" borderId="0" xfId="0" applyFont="1" applyFill="1">
      <alignment vertical="center"/>
    </xf>
    <xf numFmtId="176" fontId="33" fillId="0" borderId="13" xfId="0" applyNumberFormat="1" applyFont="1" applyFill="1" applyBorder="1">
      <alignment vertical="center"/>
    </xf>
    <xf numFmtId="0" fontId="13" fillId="0" borderId="14" xfId="0" applyFont="1" applyFill="1" applyBorder="1">
      <alignment vertical="center"/>
    </xf>
    <xf numFmtId="0" fontId="13" fillId="0" borderId="49" xfId="0" applyFont="1" applyBorder="1" applyAlignment="1">
      <alignment horizontal="centerContinuous" vertical="center" wrapText="1"/>
    </xf>
    <xf numFmtId="179" fontId="13" fillId="0" borderId="1" xfId="0" applyNumberFormat="1" applyFont="1" applyBorder="1" applyAlignment="1">
      <alignment horizontal="right" vertical="center"/>
    </xf>
    <xf numFmtId="179" fontId="13" fillId="0" borderId="7" xfId="0" applyNumberFormat="1" applyFont="1" applyBorder="1" applyAlignment="1">
      <alignment horizontal="right" vertical="center"/>
    </xf>
    <xf numFmtId="0" fontId="13" fillId="4" borderId="88" xfId="0" applyFont="1" applyFill="1" applyBorder="1">
      <alignment vertical="center"/>
    </xf>
    <xf numFmtId="0" fontId="13" fillId="0" borderId="19" xfId="0" applyFont="1" applyFill="1" applyBorder="1">
      <alignment vertical="center"/>
    </xf>
    <xf numFmtId="0" fontId="13" fillId="4" borderId="18" xfId="0" applyFont="1" applyFill="1" applyBorder="1">
      <alignment vertical="center"/>
    </xf>
    <xf numFmtId="179" fontId="13" fillId="0" borderId="6" xfId="0" applyNumberFormat="1" applyFont="1" applyBorder="1" applyAlignment="1">
      <alignment horizontal="right" vertical="center"/>
    </xf>
    <xf numFmtId="0" fontId="13" fillId="0" borderId="18" xfId="0" applyFont="1" applyFill="1" applyBorder="1">
      <alignment vertical="center"/>
    </xf>
    <xf numFmtId="179" fontId="13" fillId="0" borderId="79" xfId="0" applyNumberFormat="1" applyFont="1" applyBorder="1" applyAlignment="1">
      <alignment horizontal="left" vertical="center"/>
    </xf>
    <xf numFmtId="0" fontId="13" fillId="0" borderId="70" xfId="0" applyFont="1" applyBorder="1">
      <alignment vertical="center"/>
    </xf>
    <xf numFmtId="176" fontId="13" fillId="0" borderId="70" xfId="0" applyNumberFormat="1" applyFont="1" applyFill="1" applyBorder="1">
      <alignment vertical="center"/>
    </xf>
    <xf numFmtId="0" fontId="24" fillId="0" borderId="0" xfId="0" applyFont="1" applyFill="1" applyBorder="1" applyAlignment="1">
      <alignment horizontal="left" vertical="center"/>
    </xf>
    <xf numFmtId="0" fontId="11" fillId="4" borderId="58" xfId="0" applyFont="1" applyFill="1" applyBorder="1">
      <alignment vertical="center"/>
    </xf>
    <xf numFmtId="0" fontId="11" fillId="4" borderId="3" xfId="0" applyFont="1" applyFill="1" applyBorder="1">
      <alignment vertical="center"/>
    </xf>
    <xf numFmtId="0" fontId="11" fillId="4" borderId="46" xfId="0" applyFont="1" applyFill="1" applyBorder="1">
      <alignment vertical="center"/>
    </xf>
    <xf numFmtId="176" fontId="47" fillId="7" borderId="3" xfId="0" applyNumberFormat="1" applyFont="1" applyFill="1" applyBorder="1" applyAlignment="1" applyProtection="1">
      <alignment horizontal="center" vertical="center" shrinkToFit="1"/>
      <protection locked="0"/>
    </xf>
    <xf numFmtId="0" fontId="49" fillId="5" borderId="1" xfId="0" applyFont="1" applyFill="1" applyBorder="1" applyAlignment="1">
      <alignment horizontal="center" vertical="center"/>
    </xf>
    <xf numFmtId="0" fontId="49" fillId="0" borderId="0" xfId="0" applyFont="1" applyFill="1" applyBorder="1" applyAlignment="1">
      <alignment horizontal="center" vertical="center"/>
    </xf>
    <xf numFmtId="0" fontId="49" fillId="2" borderId="1" xfId="0" applyFont="1" applyFill="1" applyBorder="1" applyAlignment="1">
      <alignment horizontal="center" vertical="center" wrapText="1"/>
    </xf>
    <xf numFmtId="0" fontId="49" fillId="5" borderId="89" xfId="0" applyFont="1" applyFill="1" applyBorder="1" applyAlignment="1">
      <alignment horizontal="center" vertical="center"/>
    </xf>
    <xf numFmtId="0" fontId="49" fillId="0" borderId="1" xfId="0" applyFont="1" applyFill="1" applyBorder="1" applyAlignment="1">
      <alignment vertical="center" wrapText="1"/>
    </xf>
    <xf numFmtId="0" fontId="49" fillId="0" borderId="89" xfId="0" applyFont="1" applyFill="1" applyBorder="1" applyAlignment="1">
      <alignment vertical="center" wrapText="1"/>
    </xf>
    <xf numFmtId="0" fontId="50" fillId="0" borderId="0" xfId="0" applyFont="1" applyAlignment="1">
      <alignment vertical="center" wrapText="1"/>
    </xf>
    <xf numFmtId="0" fontId="49" fillId="0" borderId="83" xfId="0" applyFont="1" applyFill="1" applyBorder="1" applyAlignment="1">
      <alignment vertical="center" wrapText="1"/>
    </xf>
    <xf numFmtId="0" fontId="49" fillId="0" borderId="90" xfId="0" applyFont="1" applyFill="1" applyBorder="1" applyAlignment="1">
      <alignment vertical="center" wrapText="1"/>
    </xf>
    <xf numFmtId="0" fontId="49" fillId="7" borderId="3" xfId="0" applyFont="1" applyFill="1" applyBorder="1" applyAlignment="1">
      <alignment vertical="center" wrapText="1"/>
    </xf>
    <xf numFmtId="0" fontId="49" fillId="2" borderId="3" xfId="0" applyFont="1" applyFill="1" applyBorder="1" applyAlignment="1">
      <alignment horizontal="center" vertical="center"/>
    </xf>
    <xf numFmtId="0" fontId="13" fillId="0" borderId="1" xfId="0" applyFont="1" applyBorder="1" applyAlignment="1">
      <alignment horizontal="center" vertical="center"/>
    </xf>
    <xf numFmtId="180" fontId="13" fillId="0" borderId="1" xfId="1" applyNumberFormat="1" applyFont="1" applyBorder="1">
      <alignment vertical="center"/>
    </xf>
    <xf numFmtId="179" fontId="17" fillId="2" borderId="78" xfId="0" applyNumberFormat="1" applyFont="1" applyFill="1" applyBorder="1">
      <alignment vertical="center"/>
    </xf>
    <xf numFmtId="176" fontId="33" fillId="2" borderId="4" xfId="0" applyNumberFormat="1" applyFont="1" applyFill="1" applyBorder="1">
      <alignment vertical="center"/>
    </xf>
    <xf numFmtId="176" fontId="37" fillId="2" borderId="20" xfId="0" applyNumberFormat="1" applyFont="1" applyFill="1" applyBorder="1">
      <alignment vertical="center"/>
    </xf>
    <xf numFmtId="0" fontId="11" fillId="0" borderId="6" xfId="0" applyFont="1" applyFill="1" applyBorder="1" applyAlignment="1">
      <alignment horizontal="center" vertical="center" textRotation="255" shrinkToFit="1"/>
    </xf>
    <xf numFmtId="0" fontId="11" fillId="0" borderId="5" xfId="0" applyFont="1" applyFill="1" applyBorder="1" applyAlignment="1">
      <alignment horizontal="center" vertical="center" textRotation="255" shrinkToFit="1"/>
    </xf>
    <xf numFmtId="0" fontId="11" fillId="0" borderId="7" xfId="0" applyFont="1" applyFill="1" applyBorder="1" applyAlignment="1">
      <alignment horizontal="center" vertical="center" textRotation="255" shrinkToFit="1"/>
    </xf>
    <xf numFmtId="0" fontId="11" fillId="0" borderId="6" xfId="0" applyFont="1" applyFill="1" applyBorder="1" applyAlignment="1">
      <alignment horizontal="center" vertical="center" textRotation="255"/>
    </xf>
    <xf numFmtId="0" fontId="11" fillId="0" borderId="5" xfId="0" applyFont="1" applyFill="1" applyBorder="1" applyAlignment="1">
      <alignment horizontal="center" vertical="center" textRotation="255"/>
    </xf>
    <xf numFmtId="0" fontId="11" fillId="0" borderId="7" xfId="0" applyFont="1" applyFill="1" applyBorder="1" applyAlignment="1">
      <alignment horizontal="center" vertical="center" textRotation="255"/>
    </xf>
    <xf numFmtId="0" fontId="11" fillId="0" borderId="1" xfId="0" applyFont="1" applyFill="1" applyBorder="1" applyAlignment="1">
      <alignment horizontal="center" vertical="center" textRotation="255"/>
    </xf>
    <xf numFmtId="0" fontId="47" fillId="0" borderId="6" xfId="0" applyFont="1" applyFill="1" applyBorder="1" applyAlignment="1">
      <alignment horizontal="center" vertical="center"/>
    </xf>
    <xf numFmtId="0" fontId="58" fillId="0" borderId="7" xfId="0" applyFont="1" applyBorder="1" applyAlignment="1">
      <alignment horizontal="center" vertical="center"/>
    </xf>
    <xf numFmtId="0" fontId="25" fillId="5" borderId="3" xfId="0" applyFont="1" applyFill="1"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53" fillId="7" borderId="46" xfId="0" applyFont="1" applyFill="1" applyBorder="1" applyAlignment="1" applyProtection="1">
      <alignment horizontal="center" vertical="center" wrapText="1"/>
      <protection locked="0"/>
    </xf>
    <xf numFmtId="0" fontId="58" fillId="0" borderId="27" xfId="0" applyFont="1" applyBorder="1" applyAlignment="1" applyProtection="1">
      <alignment vertical="center"/>
      <protection locked="0"/>
    </xf>
    <xf numFmtId="0" fontId="47" fillId="0" borderId="83" xfId="0" applyFont="1" applyFill="1" applyBorder="1" applyAlignment="1">
      <alignment horizontal="center" vertical="center"/>
    </xf>
    <xf numFmtId="0" fontId="58" fillId="0" borderId="84" xfId="0" applyFont="1" applyBorder="1" applyAlignment="1">
      <alignment vertical="center"/>
    </xf>
    <xf numFmtId="179" fontId="47" fillId="0" borderId="83" xfId="0" applyNumberFormat="1" applyFont="1" applyFill="1" applyBorder="1" applyAlignment="1">
      <alignment horizontal="center" vertical="center" shrinkToFit="1"/>
    </xf>
    <xf numFmtId="179" fontId="58" fillId="0" borderId="84" xfId="0" applyNumberFormat="1" applyFont="1" applyBorder="1" applyAlignment="1">
      <alignment vertical="center" shrinkToFit="1"/>
    </xf>
    <xf numFmtId="179" fontId="47" fillId="0" borderId="83" xfId="0" applyNumberFormat="1" applyFont="1" applyFill="1" applyBorder="1" applyAlignment="1">
      <alignment horizontal="center" vertical="center"/>
    </xf>
    <xf numFmtId="179" fontId="58" fillId="0" borderId="84" xfId="0" applyNumberFormat="1" applyFont="1" applyBorder="1" applyAlignment="1">
      <alignment vertical="center"/>
    </xf>
    <xf numFmtId="0" fontId="53" fillId="7" borderId="3" xfId="0" applyFont="1" applyFill="1" applyBorder="1" applyAlignment="1" applyProtection="1">
      <alignment horizontal="center" vertical="center" wrapText="1"/>
      <protection locked="0"/>
    </xf>
    <xf numFmtId="0" fontId="58" fillId="0" borderId="4" xfId="0" applyFont="1" applyBorder="1" applyAlignment="1" applyProtection="1">
      <alignment vertical="center"/>
      <protection locked="0"/>
    </xf>
    <xf numFmtId="176" fontId="47" fillId="7" borderId="3" xfId="0" applyNumberFormat="1" applyFont="1" applyFill="1" applyBorder="1" applyAlignment="1" applyProtection="1">
      <alignment horizontal="center" vertical="center" shrinkToFit="1"/>
      <protection locked="0"/>
    </xf>
    <xf numFmtId="0" fontId="58" fillId="0" borderId="4" xfId="0" applyFont="1" applyBorder="1" applyAlignment="1" applyProtection="1">
      <alignment vertical="center" shrinkToFit="1"/>
      <protection locked="0"/>
    </xf>
    <xf numFmtId="0" fontId="22" fillId="7" borderId="13" xfId="0" applyFont="1" applyFill="1" applyBorder="1" applyAlignment="1" applyProtection="1">
      <alignment horizontal="left" vertical="center" wrapText="1"/>
      <protection locked="0"/>
    </xf>
    <xf numFmtId="0" fontId="48" fillId="7" borderId="14" xfId="0" applyFont="1" applyFill="1" applyBorder="1" applyAlignment="1" applyProtection="1">
      <alignment vertical="center" wrapText="1"/>
      <protection locked="0"/>
    </xf>
    <xf numFmtId="0" fontId="48" fillId="7" borderId="15" xfId="0" applyFont="1" applyFill="1" applyBorder="1" applyAlignment="1" applyProtection="1">
      <alignment vertical="center" wrapText="1"/>
      <protection locked="0"/>
    </xf>
    <xf numFmtId="0" fontId="49" fillId="5" borderId="3" xfId="0" applyFont="1" applyFill="1" applyBorder="1" applyAlignment="1">
      <alignment horizontal="center" vertical="center" wrapText="1"/>
    </xf>
    <xf numFmtId="0" fontId="58" fillId="0" borderId="4" xfId="0" applyFont="1" applyBorder="1" applyAlignment="1">
      <alignment vertical="center"/>
    </xf>
    <xf numFmtId="0" fontId="25" fillId="5" borderId="6" xfId="0" applyFont="1" applyFill="1" applyBorder="1" applyAlignment="1">
      <alignment horizontal="center" vertical="center" wrapText="1"/>
    </xf>
    <xf numFmtId="0" fontId="0" fillId="0" borderId="7" xfId="0" applyBorder="1" applyAlignment="1">
      <alignment horizontal="center" vertical="center" wrapText="1"/>
    </xf>
    <xf numFmtId="0" fontId="55" fillId="0" borderId="49" xfId="0" applyFont="1" applyFill="1" applyBorder="1" applyAlignment="1">
      <alignment vertical="center"/>
    </xf>
    <xf numFmtId="0" fontId="56" fillId="0" borderId="49" xfId="0" applyFont="1" applyBorder="1" applyAlignment="1">
      <alignment vertical="center"/>
    </xf>
    <xf numFmtId="0" fontId="19" fillId="6" borderId="0" xfId="0" applyFont="1" applyFill="1" applyAlignment="1">
      <alignment horizontal="left" vertical="center" wrapText="1"/>
    </xf>
    <xf numFmtId="0" fontId="19" fillId="6" borderId="0" xfId="0" applyFont="1" applyFill="1" applyAlignment="1">
      <alignment horizontal="left" vertical="center"/>
    </xf>
    <xf numFmtId="0" fontId="52" fillId="8" borderId="60" xfId="0" applyFont="1" applyFill="1" applyBorder="1" applyAlignment="1">
      <alignment horizontal="center" vertical="center"/>
    </xf>
    <xf numFmtId="0" fontId="52" fillId="8" borderId="49" xfId="0" applyFont="1" applyFill="1" applyBorder="1" applyAlignment="1">
      <alignment horizontal="center" vertical="center"/>
    </xf>
    <xf numFmtId="0" fontId="17" fillId="0" borderId="60"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50" xfId="0" applyFont="1" applyFill="1" applyBorder="1" applyAlignment="1">
      <alignment horizontal="center" vertical="center"/>
    </xf>
    <xf numFmtId="0" fontId="49" fillId="0" borderId="6" xfId="0" applyFont="1" applyFill="1" applyBorder="1" applyAlignment="1">
      <alignment horizontal="left" vertical="center" wrapText="1"/>
    </xf>
    <xf numFmtId="0" fontId="49" fillId="0" borderId="7" xfId="0" applyFont="1" applyFill="1" applyBorder="1" applyAlignment="1">
      <alignment horizontal="left" vertical="center" wrapText="1"/>
    </xf>
    <xf numFmtId="0" fontId="25" fillId="5" borderId="6" xfId="0" applyFont="1" applyFill="1" applyBorder="1" applyAlignment="1">
      <alignment horizontal="center" vertical="center" textRotation="255"/>
    </xf>
    <xf numFmtId="0" fontId="25" fillId="5" borderId="5" xfId="0" applyFont="1" applyFill="1" applyBorder="1" applyAlignment="1">
      <alignment horizontal="center" vertical="center" textRotation="255"/>
    </xf>
    <xf numFmtId="0" fontId="25" fillId="5" borderId="7" xfId="0" applyFont="1" applyFill="1" applyBorder="1" applyAlignment="1">
      <alignment horizontal="center" vertical="center" textRotation="255"/>
    </xf>
    <xf numFmtId="0" fontId="25" fillId="5" borderId="82" xfId="0" applyFont="1" applyFill="1" applyBorder="1" applyAlignment="1">
      <alignment horizontal="center" vertical="center" textRotation="255"/>
    </xf>
    <xf numFmtId="0" fontId="49" fillId="2" borderId="3" xfId="0" applyFont="1" applyFill="1" applyBorder="1" applyAlignment="1">
      <alignment horizontal="center" vertical="center" wrapText="1"/>
    </xf>
    <xf numFmtId="0" fontId="49" fillId="2" borderId="4" xfId="0" applyFont="1" applyFill="1" applyBorder="1" applyAlignment="1">
      <alignment horizontal="center" vertical="center"/>
    </xf>
    <xf numFmtId="0" fontId="25" fillId="5" borderId="18" xfId="0" applyFont="1" applyFill="1" applyBorder="1" applyAlignment="1">
      <alignment horizontal="center" vertical="center" textRotation="255" shrinkToFit="1"/>
    </xf>
    <xf numFmtId="0" fontId="25" fillId="5" borderId="19" xfId="0" applyFont="1" applyFill="1" applyBorder="1" applyAlignment="1">
      <alignment horizontal="center" vertical="center" textRotation="255" shrinkToFit="1"/>
    </xf>
    <xf numFmtId="0" fontId="25" fillId="5" borderId="9" xfId="0" applyFont="1" applyFill="1" applyBorder="1" applyAlignment="1">
      <alignment horizontal="center" vertical="center" textRotation="255" shrinkToFit="1"/>
    </xf>
    <xf numFmtId="0" fontId="25" fillId="5" borderId="2" xfId="0" applyFont="1" applyFill="1" applyBorder="1" applyAlignment="1">
      <alignment horizontal="center" vertical="center" textRotation="255" shrinkToFit="1"/>
    </xf>
    <xf numFmtId="0" fontId="25" fillId="5" borderId="45" xfId="0" applyFont="1" applyFill="1" applyBorder="1" applyAlignment="1">
      <alignment horizontal="center" vertical="center" textRotation="255" shrinkToFit="1"/>
    </xf>
    <xf numFmtId="0" fontId="25" fillId="5" borderId="28" xfId="0" applyFont="1" applyFill="1" applyBorder="1" applyAlignment="1">
      <alignment horizontal="center" vertical="center" textRotation="255" shrinkToFit="1"/>
    </xf>
    <xf numFmtId="0" fontId="25" fillId="5" borderId="18" xfId="0" applyFont="1" applyFill="1" applyBorder="1" applyAlignment="1">
      <alignment horizontal="center" vertical="center" textRotation="255"/>
    </xf>
    <xf numFmtId="0" fontId="25" fillId="5" borderId="19" xfId="0" applyFont="1" applyFill="1" applyBorder="1" applyAlignment="1">
      <alignment horizontal="center" vertical="center" textRotation="255"/>
    </xf>
    <xf numFmtId="0" fontId="25" fillId="5" borderId="9" xfId="0" applyFont="1" applyFill="1" applyBorder="1" applyAlignment="1">
      <alignment horizontal="center" vertical="center" textRotation="255"/>
    </xf>
    <xf numFmtId="0" fontId="25" fillId="5" borderId="2" xfId="0" applyFont="1" applyFill="1" applyBorder="1" applyAlignment="1">
      <alignment horizontal="center" vertical="center" textRotation="255"/>
    </xf>
    <xf numFmtId="0" fontId="25" fillId="5" borderId="45" xfId="0" applyFont="1" applyFill="1" applyBorder="1" applyAlignment="1">
      <alignment horizontal="center" vertical="center" textRotation="255"/>
    </xf>
    <xf numFmtId="0" fontId="25" fillId="5" borderId="28" xfId="0" applyFont="1" applyFill="1" applyBorder="1" applyAlignment="1">
      <alignment horizontal="center" vertical="center" textRotation="255"/>
    </xf>
    <xf numFmtId="0" fontId="13"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4" xfId="0" applyFont="1" applyBorder="1" applyAlignment="1" applyProtection="1">
      <alignment vertical="center" wrapText="1"/>
      <protection locked="0"/>
    </xf>
    <xf numFmtId="0" fontId="0" fillId="0" borderId="15" xfId="0" applyFont="1" applyBorder="1" applyAlignment="1" applyProtection="1">
      <alignment vertical="center" wrapText="1"/>
      <protection locked="0"/>
    </xf>
    <xf numFmtId="0" fontId="13" fillId="0" borderId="10" xfId="0" applyFont="1" applyBorder="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13" fillId="0" borderId="60" xfId="0" applyFont="1" applyBorder="1" applyAlignment="1">
      <alignment horizontal="center" vertical="center"/>
    </xf>
    <xf numFmtId="0" fontId="13" fillId="0" borderId="50"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7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73"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1" fillId="4" borderId="69" xfId="0" applyFont="1" applyFill="1" applyBorder="1" applyAlignment="1">
      <alignment horizontal="left" vertical="center" shrinkToFit="1"/>
    </xf>
    <xf numFmtId="0" fontId="11" fillId="4" borderId="68" xfId="0" applyFont="1" applyFill="1" applyBorder="1" applyAlignment="1">
      <alignment horizontal="left" vertical="center" shrinkToFit="1"/>
    </xf>
    <xf numFmtId="0" fontId="11" fillId="4" borderId="48" xfId="0" applyFont="1" applyFill="1" applyBorder="1" applyAlignment="1">
      <alignment horizontal="left" vertical="center" shrinkToFit="1"/>
    </xf>
    <xf numFmtId="0" fontId="11" fillId="4" borderId="53" xfId="0" applyFont="1" applyFill="1" applyBorder="1" applyAlignment="1">
      <alignment horizontal="left" vertical="center" shrinkToFit="1"/>
    </xf>
    <xf numFmtId="0" fontId="11" fillId="4" borderId="17"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55" xfId="0" applyFont="1" applyFill="1" applyBorder="1" applyAlignment="1">
      <alignment horizontal="left" vertical="center" shrinkToFit="1"/>
    </xf>
    <xf numFmtId="0" fontId="11" fillId="4" borderId="47" xfId="0" applyFont="1" applyFill="1" applyBorder="1" applyAlignment="1">
      <alignment horizontal="left" vertical="center" shrinkToFit="1"/>
    </xf>
    <xf numFmtId="0" fontId="11" fillId="4" borderId="27" xfId="0" applyFont="1" applyFill="1" applyBorder="1" applyAlignment="1">
      <alignment horizontal="left" vertical="center" shrinkToFit="1"/>
    </xf>
    <xf numFmtId="179" fontId="12" fillId="0" borderId="55" xfId="0" applyNumberFormat="1" applyFont="1" applyBorder="1" applyAlignment="1">
      <alignment horizontal="left" vertical="center"/>
    </xf>
    <xf numFmtId="179" fontId="12" fillId="0" borderId="47" xfId="0" applyNumberFormat="1" applyFont="1" applyBorder="1" applyAlignment="1">
      <alignment horizontal="left" vertical="center"/>
    </xf>
    <xf numFmtId="179" fontId="12" fillId="0" borderId="56" xfId="0" applyNumberFormat="1" applyFont="1" applyBorder="1" applyAlignment="1">
      <alignment horizontal="lef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3" fillId="0" borderId="6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69" xfId="0" applyFont="1" applyBorder="1" applyAlignment="1">
      <alignment horizontal="center" vertical="center"/>
    </xf>
    <xf numFmtId="0" fontId="13" fillId="0" borderId="68" xfId="0" applyFont="1" applyBorder="1" applyAlignment="1">
      <alignment horizontal="center" vertical="center"/>
    </xf>
    <xf numFmtId="0" fontId="13" fillId="0" borderId="44" xfId="0" applyNumberFormat="1" applyFont="1" applyBorder="1" applyAlignment="1">
      <alignment horizontal="center" vertical="center" wrapText="1"/>
    </xf>
    <xf numFmtId="0" fontId="13" fillId="0" borderId="49" xfId="0" applyNumberFormat="1" applyFont="1" applyBorder="1" applyAlignment="1">
      <alignment horizontal="center" vertical="center" wrapText="1"/>
    </xf>
    <xf numFmtId="0" fontId="13" fillId="0" borderId="50" xfId="0" applyNumberFormat="1" applyFont="1" applyBorder="1" applyAlignment="1">
      <alignment horizontal="center" vertical="center" wrapText="1"/>
    </xf>
    <xf numFmtId="0" fontId="12" fillId="0" borderId="0" xfId="0" applyFont="1" applyFill="1" applyBorder="1" applyAlignment="1">
      <alignment horizontal="left" vertical="center" wrapText="1"/>
    </xf>
    <xf numFmtId="0" fontId="22" fillId="0" borderId="60" xfId="0" applyFont="1" applyBorder="1" applyAlignment="1">
      <alignment horizontal="center" vertical="center" shrinkToFit="1"/>
    </xf>
    <xf numFmtId="0" fontId="22" fillId="0" borderId="49" xfId="0" applyFont="1" applyBorder="1" applyAlignment="1">
      <alignment horizontal="center" vertical="center" shrinkToFit="1"/>
    </xf>
    <xf numFmtId="0" fontId="22" fillId="0" borderId="50" xfId="0" applyFont="1" applyBorder="1" applyAlignment="1">
      <alignment horizontal="center" vertical="center" shrinkToFit="1"/>
    </xf>
    <xf numFmtId="179" fontId="12" fillId="0" borderId="51" xfId="0" applyNumberFormat="1" applyFont="1" applyBorder="1" applyAlignment="1">
      <alignment horizontal="left" vertical="center"/>
    </xf>
    <xf numFmtId="179" fontId="12" fillId="0" borderId="37" xfId="0" applyNumberFormat="1" applyFont="1" applyBorder="1" applyAlignment="1">
      <alignment horizontal="left" vertical="center"/>
    </xf>
    <xf numFmtId="179" fontId="12" fillId="0" borderId="57" xfId="0" applyNumberFormat="1" applyFont="1" applyBorder="1" applyAlignment="1">
      <alignment horizontal="left" vertical="center"/>
    </xf>
    <xf numFmtId="179" fontId="12" fillId="0" borderId="53" xfId="0" applyNumberFormat="1" applyFont="1" applyBorder="1" applyAlignment="1">
      <alignment horizontal="left" vertical="center"/>
    </xf>
    <xf numFmtId="179" fontId="12" fillId="0" borderId="17" xfId="0" applyNumberFormat="1" applyFont="1" applyBorder="1" applyAlignment="1">
      <alignment horizontal="left" vertical="center"/>
    </xf>
    <xf numFmtId="179" fontId="12" fillId="0" borderId="54" xfId="0" applyNumberFormat="1" applyFont="1" applyBorder="1" applyAlignment="1">
      <alignment horizontal="left" vertical="center"/>
    </xf>
    <xf numFmtId="0" fontId="13" fillId="0" borderId="6"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1" xfId="0" applyFont="1" applyBorder="1" applyAlignment="1">
      <alignment vertical="center" textRotation="255"/>
    </xf>
    <xf numFmtId="0" fontId="7" fillId="0" borderId="1" xfId="0" applyFont="1" applyBorder="1" applyAlignment="1">
      <alignment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198782</xdr:colOff>
      <xdr:row>0</xdr:row>
      <xdr:rowOff>132522</xdr:rowOff>
    </xdr:from>
    <xdr:to>
      <xdr:col>19</xdr:col>
      <xdr:colOff>92765</xdr:colOff>
      <xdr:row>20</xdr:row>
      <xdr:rowOff>88624</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7164456" y="132522"/>
          <a:ext cx="5791200" cy="3600450"/>
        </a:xfrm>
        <a:prstGeom prst="roundRect">
          <a:avLst>
            <a:gd name="adj" fmla="val 4233"/>
          </a:avLst>
        </a:prstGeom>
        <a:solidFill>
          <a:schemeClr val="accent5">
            <a:lumMod val="60000"/>
            <a:lumOff val="40000"/>
          </a:schemeClr>
        </a:solidFill>
        <a:ln>
          <a:solidFill>
            <a:srgbClr val="99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0</xdr:row>
          <xdr:rowOff>104775</xdr:rowOff>
        </xdr:from>
        <xdr:to>
          <xdr:col>9</xdr:col>
          <xdr:colOff>790575</xdr:colOff>
          <xdr:row>53</xdr:row>
          <xdr:rowOff>161925</xdr:rowOff>
        </xdr:to>
        <xdr:sp macro="" textlink="">
          <xdr:nvSpPr>
            <xdr:cNvPr id="9221" name="Object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314740</xdr:colOff>
      <xdr:row>1</xdr:row>
      <xdr:rowOff>91112</xdr:rowOff>
    </xdr:from>
    <xdr:to>
      <xdr:col>19</xdr:col>
      <xdr:colOff>8725</xdr:colOff>
      <xdr:row>19</xdr:row>
      <xdr:rowOff>163999</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0414" y="273329"/>
          <a:ext cx="5591202"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4165022</xdr:colOff>
      <xdr:row>9</xdr:row>
      <xdr:rowOff>25977</xdr:rowOff>
    </xdr:from>
    <xdr:to>
      <xdr:col>3</xdr:col>
      <xdr:colOff>4693227</xdr:colOff>
      <xdr:row>10</xdr:row>
      <xdr:rowOff>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944340" y="3368386"/>
          <a:ext cx="528205" cy="5282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11206</xdr:colOff>
      <xdr:row>22</xdr:row>
      <xdr:rowOff>11205</xdr:rowOff>
    </xdr:from>
    <xdr:to>
      <xdr:col>9</xdr:col>
      <xdr:colOff>11206</xdr:colOff>
      <xdr:row>22</xdr:row>
      <xdr:rowOff>605117</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6252882" y="15766676"/>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0</xdr:colOff>
      <xdr:row>22</xdr:row>
      <xdr:rowOff>593912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7676029"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0</xdr:rowOff>
    </xdr:from>
    <xdr:to>
      <xdr:col>14</xdr:col>
      <xdr:colOff>0</xdr:colOff>
      <xdr:row>22</xdr:row>
      <xdr:rowOff>593912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8852647"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9</xdr:col>
      <xdr:colOff>0</xdr:colOff>
      <xdr:row>21</xdr:row>
      <xdr:rowOff>593912</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6241676"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0</xdr:rowOff>
    </xdr:from>
    <xdr:to>
      <xdr:col>12</xdr:col>
      <xdr:colOff>0</xdr:colOff>
      <xdr:row>21</xdr:row>
      <xdr:rowOff>593912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7676029"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14</xdr:col>
      <xdr:colOff>0</xdr:colOff>
      <xdr:row>21</xdr:row>
      <xdr:rowOff>593912</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8852647"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12</xdr:col>
      <xdr:colOff>0</xdr:colOff>
      <xdr:row>26</xdr:row>
      <xdr:rowOff>593912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7676029"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0</xdr:rowOff>
    </xdr:from>
    <xdr:to>
      <xdr:col>14</xdr:col>
      <xdr:colOff>0</xdr:colOff>
      <xdr:row>26</xdr:row>
      <xdr:rowOff>593912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8852647"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20</xdr:row>
      <xdr:rowOff>0</xdr:rowOff>
    </xdr:from>
    <xdr:to>
      <xdr:col>9</xdr:col>
      <xdr:colOff>0</xdr:colOff>
      <xdr:row>20</xdr:row>
      <xdr:rowOff>593912</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241676"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0</xdr:rowOff>
    </xdr:from>
    <xdr:to>
      <xdr:col>9</xdr:col>
      <xdr:colOff>0</xdr:colOff>
      <xdr:row>19</xdr:row>
      <xdr:rowOff>593912</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241676"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0</xdr:rowOff>
    </xdr:from>
    <xdr:to>
      <xdr:col>12</xdr:col>
      <xdr:colOff>0</xdr:colOff>
      <xdr:row>20</xdr:row>
      <xdr:rowOff>593912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7676029"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12</xdr:col>
      <xdr:colOff>0</xdr:colOff>
      <xdr:row>19</xdr:row>
      <xdr:rowOff>593912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7676029"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0</xdr:rowOff>
    </xdr:from>
    <xdr:to>
      <xdr:col>14</xdr:col>
      <xdr:colOff>0</xdr:colOff>
      <xdr:row>19</xdr:row>
      <xdr:rowOff>593912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8852647"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14</xdr:col>
      <xdr:colOff>0</xdr:colOff>
      <xdr:row>20</xdr:row>
      <xdr:rowOff>593912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8852647"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18</xdr:row>
      <xdr:rowOff>0</xdr:rowOff>
    </xdr:from>
    <xdr:to>
      <xdr:col>9</xdr:col>
      <xdr:colOff>0</xdr:colOff>
      <xdr:row>18</xdr:row>
      <xdr:rowOff>593912</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241676"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12</xdr:col>
      <xdr:colOff>0</xdr:colOff>
      <xdr:row>18</xdr:row>
      <xdr:rowOff>593912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7676029"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0</xdr:rowOff>
    </xdr:from>
    <xdr:to>
      <xdr:col>14</xdr:col>
      <xdr:colOff>0</xdr:colOff>
      <xdr:row>18</xdr:row>
      <xdr:rowOff>593912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V="1">
          <a:off x="8852647"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9</xdr:col>
      <xdr:colOff>0</xdr:colOff>
      <xdr:row>12</xdr:row>
      <xdr:rowOff>593912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flipV="1">
          <a:off x="6241676"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9</xdr:col>
      <xdr:colOff>0</xdr:colOff>
      <xdr:row>11</xdr:row>
      <xdr:rowOff>593912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V="1">
          <a:off x="6241676"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0</xdr:rowOff>
    </xdr:from>
    <xdr:to>
      <xdr:col>14</xdr:col>
      <xdr:colOff>0</xdr:colOff>
      <xdr:row>12</xdr:row>
      <xdr:rowOff>593912</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flipV="1">
          <a:off x="8852647"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0</xdr:rowOff>
    </xdr:from>
    <xdr:to>
      <xdr:col>12</xdr:col>
      <xdr:colOff>0</xdr:colOff>
      <xdr:row>12</xdr:row>
      <xdr:rowOff>593912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7676029"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12</xdr:col>
      <xdr:colOff>0</xdr:colOff>
      <xdr:row>11</xdr:row>
      <xdr:rowOff>593912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V="1">
          <a:off x="7676029"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14</xdr:col>
      <xdr:colOff>0</xdr:colOff>
      <xdr:row>11</xdr:row>
      <xdr:rowOff>593912</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V="1">
          <a:off x="8852647"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9</xdr:col>
      <xdr:colOff>0</xdr:colOff>
      <xdr:row>6</xdr:row>
      <xdr:rowOff>593912</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241676"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9</xdr:col>
      <xdr:colOff>0</xdr:colOff>
      <xdr:row>4</xdr:row>
      <xdr:rowOff>593912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flipV="1">
          <a:off x="6241676"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xdr:row>
      <xdr:rowOff>0</xdr:rowOff>
    </xdr:from>
    <xdr:to>
      <xdr:col>12</xdr:col>
      <xdr:colOff>0</xdr:colOff>
      <xdr:row>4</xdr:row>
      <xdr:rowOff>593912</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V="1">
          <a:off x="7676029"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12</xdr:col>
      <xdr:colOff>0</xdr:colOff>
      <xdr:row>6</xdr:row>
      <xdr:rowOff>593912</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V="1">
          <a:off x="7676029"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0</xdr:rowOff>
    </xdr:from>
    <xdr:to>
      <xdr:col>14</xdr:col>
      <xdr:colOff>0</xdr:colOff>
      <xdr:row>4</xdr:row>
      <xdr:rowOff>593912</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flipV="1">
          <a:off x="8852647"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0</xdr:rowOff>
    </xdr:from>
    <xdr:to>
      <xdr:col>14</xdr:col>
      <xdr:colOff>0</xdr:colOff>
      <xdr:row>6</xdr:row>
      <xdr:rowOff>593912</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8852647"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9</xdr:col>
      <xdr:colOff>0</xdr:colOff>
      <xdr:row>3</xdr:row>
      <xdr:rowOff>593912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6241676"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xdr:row>
      <xdr:rowOff>0</xdr:rowOff>
    </xdr:from>
    <xdr:to>
      <xdr:col>12</xdr:col>
      <xdr:colOff>0</xdr:colOff>
      <xdr:row>3</xdr:row>
      <xdr:rowOff>593912</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V="1">
          <a:off x="7586382"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14</xdr:col>
      <xdr:colOff>0</xdr:colOff>
      <xdr:row>3</xdr:row>
      <xdr:rowOff>593912</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8673353"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312964</xdr:rowOff>
    </xdr:from>
    <xdr:to>
      <xdr:col>3</xdr:col>
      <xdr:colOff>81643</xdr:colOff>
      <xdr:row>4</xdr:row>
      <xdr:rowOff>340178</xdr:rowOff>
    </xdr:to>
    <xdr:sp macro="" textlink="">
      <xdr:nvSpPr>
        <xdr:cNvPr id="53" name="右大かっこ 52">
          <a:extLst>
            <a:ext uri="{FF2B5EF4-FFF2-40B4-BE49-F238E27FC236}">
              <a16:creationId xmlns:a16="http://schemas.microsoft.com/office/drawing/2014/main" id="{00000000-0008-0000-0500-000035000000}"/>
            </a:ext>
          </a:extLst>
        </xdr:cNvPr>
        <xdr:cNvSpPr/>
      </xdr:nvSpPr>
      <xdr:spPr>
        <a:xfrm>
          <a:off x="6136821" y="1279071"/>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81643</xdr:colOff>
      <xdr:row>4</xdr:row>
      <xdr:rowOff>17009</xdr:rowOff>
    </xdr:from>
    <xdr:to>
      <xdr:col>5</xdr:col>
      <xdr:colOff>31750</xdr:colOff>
      <xdr:row>5</xdr:row>
      <xdr:rowOff>285750</xdr:rowOff>
    </xdr:to>
    <xdr:cxnSp macro="">
      <xdr:nvCxnSpPr>
        <xdr:cNvPr id="58" name="直線矢印コネクタ 57">
          <a:extLst>
            <a:ext uri="{FF2B5EF4-FFF2-40B4-BE49-F238E27FC236}">
              <a16:creationId xmlns:a16="http://schemas.microsoft.com/office/drawing/2014/main" id="{00000000-0008-0000-0500-00003A000000}"/>
            </a:ext>
          </a:extLst>
        </xdr:cNvPr>
        <xdr:cNvCxnSpPr>
          <a:stCxn id="53" idx="2"/>
        </xdr:cNvCxnSpPr>
      </xdr:nvCxnSpPr>
      <xdr:spPr>
        <a:xfrm>
          <a:off x="6209393" y="1604509"/>
          <a:ext cx="1045482" cy="887866"/>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299358</xdr:rowOff>
    </xdr:from>
    <xdr:to>
      <xdr:col>3</xdr:col>
      <xdr:colOff>81643</xdr:colOff>
      <xdr:row>11</xdr:row>
      <xdr:rowOff>326573</xdr:rowOff>
    </xdr:to>
    <xdr:sp macro="" textlink="">
      <xdr:nvSpPr>
        <xdr:cNvPr id="60" name="右大かっこ 59">
          <a:extLst>
            <a:ext uri="{FF2B5EF4-FFF2-40B4-BE49-F238E27FC236}">
              <a16:creationId xmlns:a16="http://schemas.microsoft.com/office/drawing/2014/main" id="{00000000-0008-0000-0500-00003C000000}"/>
            </a:ext>
          </a:extLst>
        </xdr:cNvPr>
        <xdr:cNvSpPr/>
      </xdr:nvSpPr>
      <xdr:spPr>
        <a:xfrm>
          <a:off x="6136821" y="4463144"/>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xdr:row>
      <xdr:rowOff>403411</xdr:rowOff>
    </xdr:from>
    <xdr:to>
      <xdr:col>5</xdr:col>
      <xdr:colOff>67235</xdr:colOff>
      <xdr:row>11</xdr:row>
      <xdr:rowOff>1</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6224868" y="6051176"/>
          <a:ext cx="1081367" cy="212913"/>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0</xdr:rowOff>
    </xdr:from>
    <xdr:to>
      <xdr:col>12</xdr:col>
      <xdr:colOff>0</xdr:colOff>
      <xdr:row>10</xdr:row>
      <xdr:rowOff>593912</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V="1">
          <a:off x="13729607"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0</xdr:rowOff>
    </xdr:from>
    <xdr:to>
      <xdr:col>14</xdr:col>
      <xdr:colOff>0</xdr:colOff>
      <xdr:row>10</xdr:row>
      <xdr:rowOff>593912</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14750143"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9</xdr:col>
      <xdr:colOff>0</xdr:colOff>
      <xdr:row>24</xdr:row>
      <xdr:rowOff>593912</xdr:rowOff>
    </xdr:to>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12450536" y="12300857"/>
          <a:ext cx="1020535"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122465</xdr:colOff>
      <xdr:row>17</xdr:row>
      <xdr:rowOff>598714</xdr:rowOff>
    </xdr:to>
    <xdr:sp macro="" textlink="">
      <xdr:nvSpPr>
        <xdr:cNvPr id="52" name="右大かっこ 51">
          <a:extLst>
            <a:ext uri="{FF2B5EF4-FFF2-40B4-BE49-F238E27FC236}">
              <a16:creationId xmlns:a16="http://schemas.microsoft.com/office/drawing/2014/main" id="{00000000-0008-0000-0500-000034000000}"/>
            </a:ext>
          </a:extLst>
        </xdr:cNvPr>
        <xdr:cNvSpPr/>
      </xdr:nvSpPr>
      <xdr:spPr>
        <a:xfrm>
          <a:off x="6136821" y="7293429"/>
          <a:ext cx="122465" cy="185057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136071</xdr:colOff>
      <xdr:row>15</xdr:row>
      <xdr:rowOff>136072</xdr:rowOff>
    </xdr:from>
    <xdr:to>
      <xdr:col>5</xdr:col>
      <xdr:colOff>155864</xdr:colOff>
      <xdr:row>17</xdr:row>
      <xdr:rowOff>311728</xdr:rowOff>
    </xdr:to>
    <xdr:cxnSp macro="">
      <xdr:nvCxnSpPr>
        <xdr:cNvPr id="54" name="直線矢印コネクタ 53">
          <a:extLst>
            <a:ext uri="{FF2B5EF4-FFF2-40B4-BE49-F238E27FC236}">
              <a16:creationId xmlns:a16="http://schemas.microsoft.com/office/drawing/2014/main" id="{00000000-0008-0000-0500-000036000000}"/>
            </a:ext>
          </a:extLst>
        </xdr:cNvPr>
        <xdr:cNvCxnSpPr/>
      </xdr:nvCxnSpPr>
      <xdr:spPr>
        <a:xfrm>
          <a:off x="6266707" y="8639299"/>
          <a:ext cx="1128157" cy="142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11207</xdr:colOff>
      <xdr:row>34</xdr:row>
      <xdr:rowOff>63499</xdr:rowOff>
    </xdr:from>
    <xdr:to>
      <xdr:col>3</xdr:col>
      <xdr:colOff>158751</xdr:colOff>
      <xdr:row>34</xdr:row>
      <xdr:rowOff>610476</xdr:rowOff>
    </xdr:to>
    <xdr:sp macro="" textlink="">
      <xdr:nvSpPr>
        <xdr:cNvPr id="56" name="右大かっこ 55">
          <a:extLst>
            <a:ext uri="{FF2B5EF4-FFF2-40B4-BE49-F238E27FC236}">
              <a16:creationId xmlns:a16="http://schemas.microsoft.com/office/drawing/2014/main" id="{00000000-0008-0000-0500-000038000000}"/>
            </a:ext>
          </a:extLst>
        </xdr:cNvPr>
        <xdr:cNvSpPr/>
      </xdr:nvSpPr>
      <xdr:spPr>
        <a:xfrm>
          <a:off x="6138957" y="21177249"/>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138042</xdr:colOff>
      <xdr:row>33</xdr:row>
      <xdr:rowOff>314740</xdr:rowOff>
    </xdr:from>
    <xdr:to>
      <xdr:col>3</xdr:col>
      <xdr:colOff>396875</xdr:colOff>
      <xdr:row>33</xdr:row>
      <xdr:rowOff>317500</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a:off x="6265792" y="20158490"/>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401544</xdr:colOff>
      <xdr:row>23</xdr:row>
      <xdr:rowOff>573368</xdr:rowOff>
    </xdr:from>
    <xdr:to>
      <xdr:col>3</xdr:col>
      <xdr:colOff>407392</xdr:colOff>
      <xdr:row>34</xdr:row>
      <xdr:rowOff>303773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flipH="1" flipV="1">
          <a:off x="6529294" y="13590868"/>
          <a:ext cx="5848" cy="782665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24</xdr:row>
      <xdr:rowOff>0</xdr:rowOff>
    </xdr:from>
    <xdr:to>
      <xdr:col>4</xdr:col>
      <xdr:colOff>263681</xdr:colOff>
      <xdr:row>24</xdr:row>
      <xdr:rowOff>6114</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6508750" y="13636625"/>
          <a:ext cx="517681" cy="6114"/>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259773</xdr:colOff>
      <xdr:row>21</xdr:row>
      <xdr:rowOff>69272</xdr:rowOff>
    </xdr:from>
    <xdr:to>
      <xdr:col>4</xdr:col>
      <xdr:colOff>381000</xdr:colOff>
      <xdr:row>22</xdr:row>
      <xdr:rowOff>536864</xdr:rowOff>
    </xdr:to>
    <xdr:sp macro="" textlink="">
      <xdr:nvSpPr>
        <xdr:cNvPr id="87" name="左大かっこ 86">
          <a:extLst>
            <a:ext uri="{FF2B5EF4-FFF2-40B4-BE49-F238E27FC236}">
              <a16:creationId xmlns:a16="http://schemas.microsoft.com/office/drawing/2014/main" id="{00000000-0008-0000-0500-000057000000}"/>
            </a:ext>
          </a:extLst>
        </xdr:cNvPr>
        <xdr:cNvSpPr/>
      </xdr:nvSpPr>
      <xdr:spPr>
        <a:xfrm>
          <a:off x="7031182" y="13750636"/>
          <a:ext cx="121227" cy="1091046"/>
        </a:xfrm>
        <a:prstGeom prst="leftBracket">
          <a:avLst/>
        </a:prstGeom>
        <a:ln w="63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5524635</xdr:colOff>
      <xdr:row>30</xdr:row>
      <xdr:rowOff>313765</xdr:rowOff>
    </xdr:from>
    <xdr:to>
      <xdr:col>5</xdr:col>
      <xdr:colOff>67236</xdr:colOff>
      <xdr:row>30</xdr:row>
      <xdr:rowOff>315210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V="1">
          <a:off x="6118547" y="19106030"/>
          <a:ext cx="1187689" cy="1445"/>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63500</xdr:rowOff>
    </xdr:from>
    <xdr:to>
      <xdr:col>3</xdr:col>
      <xdr:colOff>147544</xdr:colOff>
      <xdr:row>33</xdr:row>
      <xdr:rowOff>610477</xdr:rowOff>
    </xdr:to>
    <xdr:sp macro="" textlink="">
      <xdr:nvSpPr>
        <xdr:cNvPr id="118" name="右大かっこ 117">
          <a:extLst>
            <a:ext uri="{FF2B5EF4-FFF2-40B4-BE49-F238E27FC236}">
              <a16:creationId xmlns:a16="http://schemas.microsoft.com/office/drawing/2014/main" id="{00000000-0008-0000-0500-000076000000}"/>
            </a:ext>
          </a:extLst>
        </xdr:cNvPr>
        <xdr:cNvSpPr/>
      </xdr:nvSpPr>
      <xdr:spPr>
        <a:xfrm>
          <a:off x="6127750" y="19907250"/>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34</xdr:row>
      <xdr:rowOff>301625</xdr:rowOff>
    </xdr:from>
    <xdr:to>
      <xdr:col>3</xdr:col>
      <xdr:colOff>417583</xdr:colOff>
      <xdr:row>34</xdr:row>
      <xdr:rowOff>304385</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a:xfrm>
          <a:off x="6286500" y="21415375"/>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Word_Document.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pref.hyogo.lg.jp/kk17/action.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8"/>
  <sheetViews>
    <sheetView view="pageBreakPreview" zoomScale="70" zoomScaleNormal="85" zoomScaleSheetLayoutView="70" workbookViewId="0">
      <pane ySplit="3" topLeftCell="A4" activePane="bottomLeft" state="frozen"/>
      <selection pane="bottomLeft" activeCell="C6" sqref="C6"/>
    </sheetView>
  </sheetViews>
  <sheetFormatPr defaultColWidth="9" defaultRowHeight="49.5" customHeight="1" x14ac:dyDescent="0.15"/>
  <cols>
    <col min="1" max="1" width="6.125" style="52" customWidth="1"/>
    <col min="2" max="2" width="4.125" style="286" customWidth="1"/>
    <col min="3" max="3" width="135.125" style="52" customWidth="1"/>
    <col min="4" max="10" width="13" style="286" customWidth="1"/>
    <col min="11" max="11" width="3.375" style="286" customWidth="1"/>
    <col min="12" max="12" width="13" style="286" customWidth="1"/>
    <col min="13" max="13" width="11.625" style="52" customWidth="1"/>
    <col min="14" max="16384" width="9" style="52"/>
  </cols>
  <sheetData>
    <row r="1" spans="1:14" ht="49.5" customHeight="1" x14ac:dyDescent="0.15">
      <c r="A1" s="301" t="s">
        <v>282</v>
      </c>
      <c r="C1" s="88"/>
      <c r="N1" s="287" t="s">
        <v>42</v>
      </c>
    </row>
    <row r="2" spans="1:14" ht="14.25" customHeight="1" x14ac:dyDescent="0.15">
      <c r="A2" s="285"/>
      <c r="N2" s="287"/>
    </row>
    <row r="3" spans="1:14" s="88" customFormat="1" ht="39" customHeight="1" x14ac:dyDescent="0.15">
      <c r="A3" s="292" t="s">
        <v>41</v>
      </c>
      <c r="B3" s="293"/>
      <c r="C3" s="294" t="s">
        <v>40</v>
      </c>
      <c r="D3" s="298" t="s">
        <v>31</v>
      </c>
      <c r="E3" s="299" t="s">
        <v>33</v>
      </c>
      <c r="F3" s="299" t="s">
        <v>44</v>
      </c>
      <c r="G3" s="299" t="s">
        <v>34</v>
      </c>
      <c r="H3" s="298" t="s">
        <v>30</v>
      </c>
      <c r="I3" s="298" t="s">
        <v>32</v>
      </c>
      <c r="J3" s="298" t="s">
        <v>28</v>
      </c>
      <c r="K3" s="300"/>
      <c r="L3" s="299" t="s">
        <v>26</v>
      </c>
      <c r="M3" s="85"/>
    </row>
    <row r="4" spans="1:14" s="88" customFormat="1" ht="60.75" customHeight="1" x14ac:dyDescent="0.15">
      <c r="A4" s="420" t="s">
        <v>37</v>
      </c>
      <c r="B4" s="295">
        <v>1</v>
      </c>
      <c r="C4" s="296" t="s">
        <v>232</v>
      </c>
      <c r="D4" s="302"/>
      <c r="E4" s="302" t="s">
        <v>277</v>
      </c>
      <c r="F4" s="302"/>
      <c r="G4" s="302"/>
      <c r="H4" s="302" t="s">
        <v>280</v>
      </c>
      <c r="I4" s="302" t="s">
        <v>60</v>
      </c>
      <c r="J4" s="302" t="s">
        <v>284</v>
      </c>
      <c r="K4" s="303"/>
      <c r="L4" s="304"/>
      <c r="M4" s="297"/>
    </row>
    <row r="5" spans="1:14" s="88" customFormat="1" ht="60.75" customHeight="1" x14ac:dyDescent="0.15">
      <c r="A5" s="421"/>
      <c r="B5" s="295">
        <v>2</v>
      </c>
      <c r="C5" s="296" t="s">
        <v>272</v>
      </c>
      <c r="D5" s="302"/>
      <c r="E5" s="302"/>
      <c r="F5" s="302"/>
      <c r="G5" s="302" t="s">
        <v>65</v>
      </c>
      <c r="H5" s="302"/>
      <c r="I5" s="302"/>
      <c r="J5" s="302" t="s">
        <v>75</v>
      </c>
      <c r="K5" s="303"/>
      <c r="L5" s="304"/>
      <c r="M5" s="297"/>
    </row>
    <row r="6" spans="1:14" s="88" customFormat="1" ht="60.75" customHeight="1" x14ac:dyDescent="0.15">
      <c r="A6" s="422"/>
      <c r="B6" s="295">
        <v>3</v>
      </c>
      <c r="C6" s="296" t="s">
        <v>152</v>
      </c>
      <c r="D6" s="302"/>
      <c r="E6" s="302"/>
      <c r="F6" s="302"/>
      <c r="G6" s="302"/>
      <c r="H6" s="302"/>
      <c r="I6" s="302"/>
      <c r="J6" s="302"/>
      <c r="K6" s="303"/>
      <c r="L6" s="304"/>
      <c r="M6" s="297"/>
    </row>
    <row r="7" spans="1:14" s="88" customFormat="1" ht="60.75" customHeight="1" x14ac:dyDescent="0.15">
      <c r="A7" s="420" t="s">
        <v>38</v>
      </c>
      <c r="B7" s="295">
        <v>4</v>
      </c>
      <c r="C7" s="296" t="s">
        <v>181</v>
      </c>
      <c r="D7" s="302"/>
      <c r="E7" s="302" t="s">
        <v>278</v>
      </c>
      <c r="F7" s="302"/>
      <c r="G7" s="302"/>
      <c r="H7" s="302" t="s">
        <v>70</v>
      </c>
      <c r="I7" s="302" t="s">
        <v>84</v>
      </c>
      <c r="J7" s="302" t="s">
        <v>61</v>
      </c>
      <c r="K7" s="303"/>
      <c r="L7" s="304"/>
      <c r="M7" s="297"/>
    </row>
    <row r="8" spans="1:14" s="88" customFormat="1" ht="60.75" customHeight="1" x14ac:dyDescent="0.15">
      <c r="A8" s="421"/>
      <c r="B8" s="295">
        <v>5</v>
      </c>
      <c r="C8" s="296" t="s">
        <v>233</v>
      </c>
      <c r="D8" s="302"/>
      <c r="E8" s="302" t="s">
        <v>55</v>
      </c>
      <c r="F8" s="302" t="s">
        <v>42</v>
      </c>
      <c r="G8" s="302"/>
      <c r="H8" s="302"/>
      <c r="I8" s="302"/>
      <c r="J8" s="302" t="s">
        <v>47</v>
      </c>
      <c r="K8" s="303"/>
      <c r="L8" s="304"/>
      <c r="M8" s="297"/>
    </row>
    <row r="9" spans="1:14" s="88" customFormat="1" ht="60.75" customHeight="1" x14ac:dyDescent="0.15">
      <c r="A9" s="422"/>
      <c r="B9" s="295">
        <v>6</v>
      </c>
      <c r="C9" s="296" t="s">
        <v>234</v>
      </c>
      <c r="D9" s="302"/>
      <c r="E9" s="302" t="s">
        <v>54</v>
      </c>
      <c r="F9" s="302"/>
      <c r="G9" s="302"/>
      <c r="H9" s="302" t="s">
        <v>65</v>
      </c>
      <c r="I9" s="302"/>
      <c r="J9" s="302"/>
      <c r="K9" s="303"/>
      <c r="L9" s="304"/>
      <c r="M9" s="297"/>
    </row>
    <row r="10" spans="1:14" s="88" customFormat="1" ht="60.75" customHeight="1" x14ac:dyDescent="0.15">
      <c r="A10" s="423" t="s">
        <v>39</v>
      </c>
      <c r="B10" s="295">
        <v>7</v>
      </c>
      <c r="C10" s="296" t="s">
        <v>293</v>
      </c>
      <c r="D10" s="302" t="s">
        <v>290</v>
      </c>
      <c r="E10" s="302" t="s">
        <v>279</v>
      </c>
      <c r="F10" s="302"/>
      <c r="G10" s="302" t="s">
        <v>50</v>
      </c>
      <c r="H10" s="302" t="s">
        <v>281</v>
      </c>
      <c r="I10" s="302" t="s">
        <v>283</v>
      </c>
      <c r="J10" s="302" t="s">
        <v>52</v>
      </c>
      <c r="K10" s="303"/>
      <c r="L10" s="304" t="s">
        <v>287</v>
      </c>
      <c r="M10" s="297"/>
    </row>
    <row r="11" spans="1:14" s="88" customFormat="1" ht="60.75" customHeight="1" x14ac:dyDescent="0.15">
      <c r="A11" s="424"/>
      <c r="B11" s="295">
        <v>8</v>
      </c>
      <c r="C11" s="296" t="s">
        <v>178</v>
      </c>
      <c r="D11" s="302" t="s">
        <v>60</v>
      </c>
      <c r="E11" s="302" t="s">
        <v>57</v>
      </c>
      <c r="F11" s="302"/>
      <c r="G11" s="302"/>
      <c r="H11" s="302" t="s">
        <v>67</v>
      </c>
      <c r="I11" s="302"/>
      <c r="J11" s="302" t="s">
        <v>78</v>
      </c>
      <c r="K11" s="303"/>
      <c r="L11" s="304" t="s">
        <v>287</v>
      </c>
      <c r="M11" s="297"/>
    </row>
    <row r="12" spans="1:14" s="88" customFormat="1" ht="60.75" customHeight="1" x14ac:dyDescent="0.15">
      <c r="A12" s="424"/>
      <c r="B12" s="295">
        <v>9</v>
      </c>
      <c r="C12" s="296" t="s">
        <v>235</v>
      </c>
      <c r="D12" s="302"/>
      <c r="E12" s="302"/>
      <c r="F12" s="302"/>
      <c r="G12" s="302"/>
      <c r="H12" s="302" t="s">
        <v>69</v>
      </c>
      <c r="I12" s="302" t="s">
        <v>61</v>
      </c>
      <c r="J12" s="302" t="s">
        <v>285</v>
      </c>
      <c r="K12" s="303"/>
      <c r="L12" s="304"/>
      <c r="M12" s="297"/>
    </row>
    <row r="13" spans="1:14" s="88" customFormat="1" ht="60.75" customHeight="1" x14ac:dyDescent="0.15">
      <c r="A13" s="425"/>
      <c r="B13" s="295">
        <v>10</v>
      </c>
      <c r="C13" s="296" t="s">
        <v>273</v>
      </c>
      <c r="D13" s="302"/>
      <c r="E13" s="302" t="s">
        <v>58</v>
      </c>
      <c r="F13" s="302"/>
      <c r="G13" s="302"/>
      <c r="H13" s="302"/>
      <c r="I13" s="302"/>
      <c r="J13" s="302"/>
      <c r="K13" s="303"/>
      <c r="L13" s="304"/>
      <c r="M13" s="297"/>
    </row>
    <row r="14" spans="1:14" s="88" customFormat="1" ht="60.75" customHeight="1" x14ac:dyDescent="0.15">
      <c r="A14" s="426" t="s">
        <v>35</v>
      </c>
      <c r="B14" s="295">
        <v>11</v>
      </c>
      <c r="C14" s="296" t="s">
        <v>16</v>
      </c>
      <c r="D14" s="302" t="s">
        <v>48</v>
      </c>
      <c r="E14" s="302" t="s">
        <v>57</v>
      </c>
      <c r="F14" s="302"/>
      <c r="G14" s="302" t="s">
        <v>74</v>
      </c>
      <c r="H14" s="302" t="s">
        <v>48</v>
      </c>
      <c r="I14" s="302"/>
      <c r="J14" s="302" t="s">
        <v>64</v>
      </c>
      <c r="K14" s="303"/>
      <c r="L14" s="304" t="s">
        <v>288</v>
      </c>
      <c r="M14" s="297"/>
    </row>
    <row r="15" spans="1:14" s="88" customFormat="1" ht="60.75" customHeight="1" x14ac:dyDescent="0.15">
      <c r="A15" s="426"/>
      <c r="B15" s="295">
        <v>12</v>
      </c>
      <c r="C15" s="296" t="s">
        <v>264</v>
      </c>
      <c r="D15" s="302"/>
      <c r="E15" s="302"/>
      <c r="F15" s="302"/>
      <c r="G15" s="302"/>
      <c r="H15" s="302" t="s">
        <v>66</v>
      </c>
      <c r="I15" s="302"/>
      <c r="J15" s="302"/>
      <c r="K15" s="303"/>
      <c r="L15" s="304"/>
      <c r="M15" s="297"/>
    </row>
    <row r="16" spans="1:14" s="88" customFormat="1" ht="60.75" customHeight="1" x14ac:dyDescent="0.15">
      <c r="A16" s="426"/>
      <c r="B16" s="295">
        <v>13</v>
      </c>
      <c r="C16" s="296" t="s">
        <v>276</v>
      </c>
      <c r="D16" s="302" t="s">
        <v>46</v>
      </c>
      <c r="E16" s="302"/>
      <c r="F16" s="302" t="s">
        <v>42</v>
      </c>
      <c r="G16" s="302"/>
      <c r="H16" s="302" t="s">
        <v>68</v>
      </c>
      <c r="I16" s="302" t="s">
        <v>75</v>
      </c>
      <c r="J16" s="302" t="s">
        <v>77</v>
      </c>
      <c r="K16" s="303"/>
      <c r="L16" s="304"/>
      <c r="M16" s="297"/>
    </row>
    <row r="17" spans="1:13" s="88" customFormat="1" ht="60.75" customHeight="1" x14ac:dyDescent="0.15">
      <c r="A17" s="426"/>
      <c r="B17" s="295">
        <v>14</v>
      </c>
      <c r="C17" s="296" t="s">
        <v>292</v>
      </c>
      <c r="D17" s="302"/>
      <c r="E17" s="302"/>
      <c r="F17" s="302"/>
      <c r="G17" s="302"/>
      <c r="H17" s="302"/>
      <c r="I17" s="302"/>
      <c r="J17" s="302"/>
      <c r="K17" s="303"/>
      <c r="L17" s="304"/>
      <c r="M17" s="297"/>
    </row>
    <row r="18" spans="1:13" s="88" customFormat="1" ht="60.75" customHeight="1" x14ac:dyDescent="0.15">
      <c r="A18" s="426"/>
      <c r="B18" s="295">
        <v>15</v>
      </c>
      <c r="C18" s="296" t="s">
        <v>289</v>
      </c>
      <c r="D18" s="302"/>
      <c r="E18" s="302"/>
      <c r="F18" s="302"/>
      <c r="G18" s="302"/>
      <c r="H18" s="302" t="s">
        <v>51</v>
      </c>
      <c r="I18" s="302" t="s">
        <v>66</v>
      </c>
      <c r="J18" s="302"/>
      <c r="K18" s="303"/>
      <c r="L18" s="304" t="s">
        <v>286</v>
      </c>
      <c r="M18" s="297"/>
    </row>
    <row r="19" spans="1:13" s="88" customFormat="1" ht="60.75" customHeight="1" x14ac:dyDescent="0.15">
      <c r="A19" s="426"/>
      <c r="B19" s="295">
        <v>16</v>
      </c>
      <c r="C19" s="296" t="s">
        <v>291</v>
      </c>
      <c r="D19" s="302"/>
      <c r="E19" s="302"/>
      <c r="F19" s="302" t="s">
        <v>42</v>
      </c>
      <c r="G19" s="302" t="s">
        <v>48</v>
      </c>
      <c r="H19" s="302" t="s">
        <v>61</v>
      </c>
      <c r="I19" s="302" t="s">
        <v>63</v>
      </c>
      <c r="J19" s="302" t="s">
        <v>82</v>
      </c>
      <c r="K19" s="303"/>
      <c r="L19" s="304"/>
      <c r="M19" s="297"/>
    </row>
    <row r="20" spans="1:13" s="88" customFormat="1" ht="60.75" customHeight="1" x14ac:dyDescent="0.15">
      <c r="A20" s="426"/>
      <c r="B20" s="295">
        <v>17</v>
      </c>
      <c r="C20" s="296" t="s">
        <v>128</v>
      </c>
      <c r="D20" s="302"/>
      <c r="E20" s="302" t="s">
        <v>59</v>
      </c>
      <c r="F20" s="302" t="s">
        <v>42</v>
      </c>
      <c r="G20" s="302" t="s">
        <v>52</v>
      </c>
      <c r="H20" s="302"/>
      <c r="I20" s="302" t="s">
        <v>63</v>
      </c>
      <c r="J20" s="302" t="s">
        <v>71</v>
      </c>
      <c r="K20" s="303"/>
      <c r="L20" s="304"/>
      <c r="M20" s="297"/>
    </row>
    <row r="21" spans="1:13" s="88" customFormat="1" ht="60.75" customHeight="1" x14ac:dyDescent="0.15">
      <c r="A21" s="426"/>
      <c r="B21" s="295">
        <v>18</v>
      </c>
      <c r="C21" s="296" t="s">
        <v>275</v>
      </c>
      <c r="D21" s="302"/>
      <c r="E21" s="302"/>
      <c r="F21" s="302"/>
      <c r="G21" s="302" t="s">
        <v>51</v>
      </c>
      <c r="H21" s="302"/>
      <c r="I21" s="302"/>
      <c r="J21" s="302" t="s">
        <v>80</v>
      </c>
      <c r="K21" s="303"/>
      <c r="L21" s="304"/>
      <c r="M21" s="297"/>
    </row>
    <row r="22" spans="1:13" s="88" customFormat="1" ht="60.75" customHeight="1" x14ac:dyDescent="0.15">
      <c r="A22" s="426"/>
      <c r="B22" s="295">
        <v>19</v>
      </c>
      <c r="C22" s="296" t="s">
        <v>23</v>
      </c>
      <c r="D22" s="302" t="s">
        <v>51</v>
      </c>
      <c r="E22" s="302"/>
      <c r="F22" s="302"/>
      <c r="G22" s="302" t="s">
        <v>49</v>
      </c>
      <c r="H22" s="302" t="s">
        <v>63</v>
      </c>
      <c r="I22" s="302" t="s">
        <v>85</v>
      </c>
      <c r="J22" s="302" t="s">
        <v>79</v>
      </c>
      <c r="K22" s="303"/>
      <c r="L22" s="304" t="s">
        <v>288</v>
      </c>
      <c r="M22" s="297"/>
    </row>
    <row r="23" spans="1:13" s="88" customFormat="1" ht="60.75" customHeight="1" x14ac:dyDescent="0.15">
      <c r="A23" s="426"/>
      <c r="B23" s="295">
        <v>20</v>
      </c>
      <c r="C23" s="296" t="s">
        <v>274</v>
      </c>
      <c r="D23" s="302"/>
      <c r="E23" s="302" t="s">
        <v>59</v>
      </c>
      <c r="F23" s="302"/>
      <c r="G23" s="302" t="s">
        <v>46</v>
      </c>
      <c r="H23" s="302" t="s">
        <v>62</v>
      </c>
      <c r="I23" s="302" t="s">
        <v>63</v>
      </c>
      <c r="J23" s="302" t="s">
        <v>81</v>
      </c>
      <c r="K23" s="303"/>
      <c r="L23" s="304"/>
      <c r="M23" s="297"/>
    </row>
    <row r="24" spans="1:13" s="53" customFormat="1" ht="33" customHeight="1" x14ac:dyDescent="0.15">
      <c r="A24" s="90"/>
      <c r="B24" s="91"/>
      <c r="C24" s="92"/>
      <c r="D24" s="91"/>
      <c r="E24" s="91"/>
      <c r="F24" s="91"/>
      <c r="G24" s="91"/>
      <c r="H24" s="91"/>
      <c r="I24" s="91"/>
      <c r="J24" s="91"/>
      <c r="K24" s="91"/>
      <c r="L24" s="290"/>
      <c r="M24" s="92"/>
    </row>
    <row r="25" spans="1:13" s="53" customFormat="1" ht="22.5" customHeight="1" x14ac:dyDescent="0.15">
      <c r="A25" s="90"/>
      <c r="B25" s="97" t="s">
        <v>177</v>
      </c>
      <c r="C25" s="92"/>
      <c r="D25" s="91"/>
      <c r="E25" s="91"/>
      <c r="F25" s="91"/>
      <c r="G25" s="91"/>
      <c r="H25" s="91"/>
      <c r="I25" s="91"/>
      <c r="J25" s="91"/>
      <c r="K25" s="91"/>
      <c r="L25" s="290"/>
      <c r="M25" s="92"/>
    </row>
    <row r="26" spans="1:13" s="53" customFormat="1" ht="18.75" customHeight="1" x14ac:dyDescent="0.15">
      <c r="A26" s="90"/>
      <c r="B26" s="91"/>
      <c r="C26" s="96" t="s">
        <v>161</v>
      </c>
      <c r="D26" s="91"/>
      <c r="E26" s="91"/>
      <c r="F26" s="91"/>
      <c r="G26" s="91"/>
      <c r="H26" s="91"/>
      <c r="I26" s="91"/>
      <c r="J26" s="91"/>
      <c r="K26" s="91"/>
      <c r="L26" s="290"/>
      <c r="M26" s="92"/>
    </row>
    <row r="27" spans="1:13" s="53" customFormat="1" ht="18.75" customHeight="1" x14ac:dyDescent="0.15">
      <c r="A27" s="90"/>
      <c r="B27" s="91"/>
      <c r="C27" s="96" t="s">
        <v>162</v>
      </c>
      <c r="D27" s="91"/>
      <c r="E27" s="91"/>
      <c r="F27" s="91"/>
      <c r="G27" s="91"/>
      <c r="H27" s="91"/>
      <c r="I27" s="91"/>
      <c r="J27" s="91"/>
      <c r="K27" s="91"/>
      <c r="L27" s="290"/>
      <c r="M27" s="92"/>
    </row>
    <row r="28" spans="1:13" s="53" customFormat="1" ht="18.75" customHeight="1" x14ac:dyDescent="0.15">
      <c r="A28" s="90"/>
      <c r="B28" s="91"/>
      <c r="C28" s="96" t="s">
        <v>163</v>
      </c>
      <c r="D28" s="91"/>
      <c r="E28" s="91"/>
      <c r="F28" s="91"/>
      <c r="G28" s="91"/>
      <c r="H28" s="91"/>
      <c r="I28" s="91"/>
      <c r="J28" s="91"/>
      <c r="K28" s="91"/>
      <c r="L28" s="290"/>
      <c r="M28" s="92"/>
    </row>
    <row r="29" spans="1:13" s="53" customFormat="1" ht="18.75" customHeight="1" x14ac:dyDescent="0.15">
      <c r="A29" s="90"/>
      <c r="B29" s="91"/>
      <c r="C29" s="96" t="s">
        <v>164</v>
      </c>
      <c r="D29" s="91"/>
      <c r="E29" s="91"/>
      <c r="F29" s="91"/>
      <c r="G29" s="91"/>
      <c r="H29" s="91"/>
      <c r="I29" s="91"/>
      <c r="J29" s="91"/>
      <c r="K29" s="91"/>
      <c r="L29" s="290"/>
      <c r="M29" s="92"/>
    </row>
    <row r="30" spans="1:13" s="53" customFormat="1" ht="18.75" customHeight="1" x14ac:dyDescent="0.15">
      <c r="A30" s="90"/>
      <c r="B30" s="91"/>
      <c r="C30" s="96" t="s">
        <v>165</v>
      </c>
      <c r="D30" s="91"/>
      <c r="E30" s="91"/>
      <c r="F30" s="91"/>
      <c r="G30" s="91"/>
      <c r="H30" s="91"/>
      <c r="I30" s="91"/>
      <c r="J30" s="91"/>
      <c r="K30" s="91"/>
      <c r="L30" s="290"/>
      <c r="M30" s="92"/>
    </row>
    <row r="31" spans="1:13" s="53" customFormat="1" ht="18.75" customHeight="1" x14ac:dyDescent="0.15">
      <c r="A31" s="90"/>
      <c r="B31" s="91"/>
      <c r="C31" s="96" t="s">
        <v>166</v>
      </c>
      <c r="D31" s="91"/>
      <c r="E31" s="91"/>
      <c r="F31" s="91"/>
      <c r="G31" s="91"/>
      <c r="H31" s="91"/>
      <c r="I31" s="91"/>
      <c r="J31" s="91"/>
      <c r="K31" s="91"/>
      <c r="L31" s="290"/>
      <c r="M31" s="92"/>
    </row>
    <row r="32" spans="1:13" s="53" customFormat="1" ht="18.75" customHeight="1" x14ac:dyDescent="0.15">
      <c r="A32" s="90"/>
      <c r="B32" s="91"/>
      <c r="C32" s="96" t="s">
        <v>167</v>
      </c>
      <c r="D32" s="91"/>
      <c r="E32" s="91"/>
      <c r="F32" s="91"/>
      <c r="G32" s="91"/>
      <c r="H32" s="91"/>
      <c r="I32" s="91"/>
      <c r="J32" s="91"/>
      <c r="K32" s="91"/>
      <c r="L32" s="290"/>
      <c r="M32" s="92"/>
    </row>
    <row r="33" spans="1:18" s="53" customFormat="1" ht="18.75" customHeight="1" x14ac:dyDescent="0.15">
      <c r="A33" s="90"/>
      <c r="B33" s="91"/>
      <c r="C33" s="96" t="s">
        <v>168</v>
      </c>
      <c r="D33" s="91"/>
      <c r="E33" s="91"/>
      <c r="F33" s="91"/>
      <c r="G33" s="91"/>
      <c r="H33" s="91"/>
      <c r="I33" s="91"/>
      <c r="J33" s="91"/>
      <c r="K33" s="91"/>
      <c r="L33" s="290"/>
      <c r="M33" s="92"/>
    </row>
    <row r="34" spans="1:18" s="53" customFormat="1" ht="18.75" customHeight="1" x14ac:dyDescent="0.15">
      <c r="A34" s="90"/>
      <c r="B34" s="91"/>
      <c r="C34" s="96" t="s">
        <v>169</v>
      </c>
      <c r="D34" s="91"/>
      <c r="E34" s="91"/>
      <c r="F34" s="91"/>
      <c r="G34" s="91"/>
      <c r="H34" s="91"/>
      <c r="I34" s="91"/>
      <c r="J34" s="91"/>
      <c r="K34" s="91"/>
      <c r="L34" s="290"/>
      <c r="M34" s="92"/>
    </row>
    <row r="35" spans="1:18" s="53" customFormat="1" ht="18.75" customHeight="1" x14ac:dyDescent="0.15">
      <c r="A35" s="90"/>
      <c r="B35" s="91"/>
      <c r="C35" s="96" t="s">
        <v>170</v>
      </c>
      <c r="D35" s="91"/>
      <c r="E35" s="91"/>
      <c r="F35" s="91"/>
      <c r="G35" s="91"/>
      <c r="H35" s="91"/>
      <c r="I35" s="91"/>
      <c r="J35" s="91"/>
      <c r="K35" s="91"/>
      <c r="L35" s="290"/>
      <c r="M35" s="92"/>
    </row>
    <row r="36" spans="1:18" s="53" customFormat="1" ht="18.75" customHeight="1" x14ac:dyDescent="0.15">
      <c r="A36" s="90"/>
      <c r="B36" s="91"/>
      <c r="C36" s="96" t="s">
        <v>171</v>
      </c>
      <c r="D36" s="91"/>
      <c r="E36" s="91"/>
      <c r="F36" s="91"/>
      <c r="G36" s="91"/>
      <c r="H36" s="91"/>
      <c r="I36" s="91"/>
      <c r="J36" s="91"/>
      <c r="K36" s="91"/>
      <c r="L36" s="290"/>
      <c r="M36" s="92"/>
    </row>
    <row r="37" spans="1:18" s="53" customFormat="1" ht="18.75" customHeight="1" x14ac:dyDescent="0.15">
      <c r="A37" s="90"/>
      <c r="B37" s="91"/>
      <c r="C37" s="96" t="s">
        <v>172</v>
      </c>
      <c r="D37" s="91"/>
      <c r="E37" s="91"/>
      <c r="F37" s="91"/>
      <c r="G37" s="91"/>
      <c r="H37" s="91"/>
      <c r="I37" s="91"/>
      <c r="J37" s="91"/>
      <c r="K37" s="91"/>
      <c r="L37" s="290"/>
      <c r="M37" s="92"/>
    </row>
    <row r="38" spans="1:18" s="53" customFormat="1" ht="18.75" customHeight="1" x14ac:dyDescent="0.15">
      <c r="A38" s="90"/>
      <c r="B38" s="91"/>
      <c r="C38" s="96" t="s">
        <v>173</v>
      </c>
      <c r="D38" s="91"/>
      <c r="E38" s="91"/>
      <c r="F38" s="91"/>
      <c r="G38" s="91"/>
      <c r="H38" s="91"/>
      <c r="I38" s="91"/>
      <c r="J38" s="91"/>
      <c r="K38" s="91"/>
      <c r="L38" s="290"/>
      <c r="M38" s="92"/>
    </row>
    <row r="39" spans="1:18" s="53" customFormat="1" ht="18.75" customHeight="1" x14ac:dyDescent="0.15">
      <c r="A39" s="90"/>
      <c r="B39" s="91"/>
      <c r="C39" s="96" t="s">
        <v>174</v>
      </c>
      <c r="D39" s="91"/>
      <c r="E39" s="91"/>
      <c r="F39" s="91"/>
      <c r="G39" s="91"/>
      <c r="H39" s="91"/>
      <c r="I39" s="91"/>
      <c r="J39" s="91"/>
      <c r="K39" s="91"/>
      <c r="L39" s="290"/>
      <c r="M39" s="92"/>
    </row>
    <row r="40" spans="1:18" ht="18.75" customHeight="1" x14ac:dyDescent="0.15">
      <c r="A40" s="288"/>
      <c r="C40" s="289" t="s">
        <v>175</v>
      </c>
      <c r="D40" s="291"/>
      <c r="E40" s="291"/>
      <c r="F40" s="291"/>
      <c r="G40" s="291"/>
      <c r="H40" s="291"/>
      <c r="I40" s="291"/>
      <c r="J40" s="291"/>
      <c r="K40" s="291"/>
      <c r="M40" s="288"/>
    </row>
    <row r="41" spans="1:18" s="286" customFormat="1" ht="18.75" customHeight="1" x14ac:dyDescent="0.15">
      <c r="A41" s="288"/>
      <c r="C41" s="289" t="s">
        <v>176</v>
      </c>
      <c r="D41" s="291"/>
      <c r="E41" s="291"/>
      <c r="F41" s="291"/>
      <c r="G41" s="291"/>
      <c r="H41" s="291"/>
      <c r="I41" s="291"/>
      <c r="J41" s="291"/>
      <c r="K41" s="291"/>
      <c r="M41" s="288"/>
      <c r="N41" s="52"/>
      <c r="O41" s="52"/>
      <c r="P41" s="52"/>
      <c r="Q41" s="52"/>
      <c r="R41" s="52"/>
    </row>
    <row r="42" spans="1:18" s="286" customFormat="1" ht="49.5" customHeight="1" x14ac:dyDescent="0.15">
      <c r="A42" s="288"/>
      <c r="C42" s="52"/>
      <c r="M42" s="52"/>
      <c r="N42" s="52"/>
      <c r="O42" s="52"/>
      <c r="P42" s="52"/>
      <c r="Q42" s="52"/>
      <c r="R42" s="52"/>
    </row>
    <row r="43" spans="1:18" s="286" customFormat="1" ht="49.5" customHeight="1" x14ac:dyDescent="0.15">
      <c r="A43" s="288"/>
      <c r="C43" s="52"/>
      <c r="M43" s="52"/>
      <c r="N43" s="52"/>
      <c r="O43" s="52"/>
      <c r="P43" s="52"/>
      <c r="Q43" s="52"/>
      <c r="R43" s="52"/>
    </row>
    <row r="44" spans="1:18" s="286" customFormat="1" ht="49.5" customHeight="1" x14ac:dyDescent="0.15">
      <c r="A44" s="288"/>
      <c r="C44" s="52"/>
      <c r="M44" s="52"/>
      <c r="N44" s="52"/>
      <c r="O44" s="52"/>
      <c r="P44" s="52"/>
      <c r="Q44" s="52"/>
      <c r="R44" s="52"/>
    </row>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sheetData>
  <mergeCells count="4">
    <mergeCell ref="A7:A9"/>
    <mergeCell ref="A4:A6"/>
    <mergeCell ref="A10:A13"/>
    <mergeCell ref="A14:A23"/>
  </mergeCells>
  <phoneticPr fontId="6"/>
  <printOptions horizontalCentered="1"/>
  <pageMargins left="0.70866141732283472" right="0.70866141732283472" top="0.15748031496062992" bottom="0.15748031496062992" header="0.31496062992125984" footer="0.31496062992125984"/>
  <pageSetup paperSize="9" scale="3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
  <sheetViews>
    <sheetView showGridLines="0" tabSelected="1" zoomScale="115" zoomScaleNormal="115" workbookViewId="0">
      <selection activeCell="P44" sqref="P44"/>
    </sheetView>
  </sheetViews>
  <sheetFormatPr defaultRowHeight="14.25" x14ac:dyDescent="0.15"/>
  <cols>
    <col min="1" max="1" width="7.75" customWidth="1"/>
    <col min="10" max="10" width="11.5" customWidth="1"/>
    <col min="11" max="11" width="5.25" customWidth="1"/>
  </cols>
  <sheetData>
    <row r="1" ht="14.45" customHeight="1" x14ac:dyDescent="0.15"/>
  </sheetData>
  <phoneticPr fontId="6"/>
  <printOptions horizontalCentered="1"/>
  <pageMargins left="0" right="0" top="0.78740157480314965" bottom="0.39370078740157483" header="0.31496062992125984" footer="0.31496062992125984"/>
  <drawing r:id="rId1"/>
  <legacyDrawing r:id="rId2"/>
  <oleObjects>
    <mc:AlternateContent xmlns:mc="http://schemas.openxmlformats.org/markup-compatibility/2006">
      <mc:Choice Requires="x14">
        <oleObject progId="Document" shapeId="9221" r:id="rId3">
          <objectPr defaultSize="0" r:id="rId4">
            <anchor moveWithCells="1">
              <from>
                <xdr:col>1</xdr:col>
                <xdr:colOff>114300</xdr:colOff>
                <xdr:row>0</xdr:row>
                <xdr:rowOff>104775</xdr:rowOff>
              </from>
              <to>
                <xdr:col>9</xdr:col>
                <xdr:colOff>790575</xdr:colOff>
                <xdr:row>53</xdr:row>
                <xdr:rowOff>161925</xdr:rowOff>
              </to>
            </anchor>
          </objectPr>
        </oleObject>
      </mc:Choice>
      <mc:Fallback>
        <oleObject progId="Document" shapeId="9221"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R78"/>
  <sheetViews>
    <sheetView showGridLines="0" view="pageBreakPreview" zoomScale="115" zoomScaleNormal="85" zoomScaleSheetLayoutView="115" workbookViewId="0">
      <pane xSplit="4" ySplit="7" topLeftCell="E8" activePane="bottomRight" state="frozen"/>
      <selection pane="topRight" activeCell="E1" sqref="E1"/>
      <selection pane="bottomLeft" activeCell="A8" sqref="A8"/>
      <selection pane="bottomRight" activeCell="D27" sqref="D27"/>
    </sheetView>
  </sheetViews>
  <sheetFormatPr defaultColWidth="9" defaultRowHeight="49.5" customHeight="1" x14ac:dyDescent="0.15"/>
  <cols>
    <col min="1" max="2" width="3.375" style="23" customWidth="1"/>
    <col min="3" max="3" width="3.375" style="22" customWidth="1"/>
    <col min="4" max="4" width="62.5" style="23" customWidth="1"/>
    <col min="5" max="5" width="9.375" style="22" customWidth="1"/>
    <col min="6" max="6" width="3.25" style="55" customWidth="1"/>
    <col min="7" max="7" width="1.625" style="49" customWidth="1"/>
    <col min="8" max="8" width="9.375" style="22" customWidth="1"/>
    <col min="9" max="9" width="3.25" style="55" customWidth="1"/>
    <col min="10" max="10" width="1.625" style="52" customWidth="1"/>
    <col min="11" max="11" width="10.25" style="329" customWidth="1"/>
    <col min="12" max="12" width="18.5" style="23" customWidth="1"/>
    <col min="13" max="13" width="31.625" style="23" customWidth="1"/>
    <col min="14" max="14" width="33" style="23" customWidth="1"/>
    <col min="15" max="16384" width="9" style="23"/>
  </cols>
  <sheetData>
    <row r="1" spans="1:14" ht="51" customHeight="1" thickBot="1" x14ac:dyDescent="0.2">
      <c r="A1" s="453" t="s">
        <v>380</v>
      </c>
      <c r="B1" s="454"/>
      <c r="C1" s="454"/>
      <c r="D1" s="454"/>
      <c r="E1" s="454"/>
      <c r="F1" s="454"/>
      <c r="G1" s="454"/>
      <c r="H1" s="454"/>
      <c r="I1" s="454"/>
      <c r="J1" s="454"/>
      <c r="K1" s="454"/>
      <c r="L1" s="454"/>
      <c r="N1" s="40"/>
    </row>
    <row r="2" spans="1:14" ht="20.25" customHeight="1" x14ac:dyDescent="0.15">
      <c r="A2" s="39"/>
      <c r="B2" s="39"/>
      <c r="D2" s="331" t="s">
        <v>346</v>
      </c>
      <c r="E2" s="480" t="s">
        <v>313</v>
      </c>
      <c r="F2" s="481"/>
      <c r="G2" s="481"/>
      <c r="H2" s="481"/>
      <c r="I2" s="481"/>
      <c r="J2" s="481"/>
      <c r="K2" s="481"/>
      <c r="L2" s="482"/>
      <c r="N2" s="40"/>
    </row>
    <row r="3" spans="1:14" ht="20.25" customHeight="1" thickBot="1" x14ac:dyDescent="0.2">
      <c r="A3" s="39"/>
      <c r="B3" s="39"/>
      <c r="D3" s="366"/>
      <c r="E3" s="444"/>
      <c r="F3" s="483"/>
      <c r="G3" s="483"/>
      <c r="H3" s="483"/>
      <c r="I3" s="483"/>
      <c r="J3" s="483"/>
      <c r="K3" s="483"/>
      <c r="L3" s="484"/>
      <c r="N3" s="40"/>
    </row>
    <row r="4" spans="1:14" ht="20.25" customHeight="1" x14ac:dyDescent="0.15">
      <c r="A4" s="39"/>
      <c r="B4" s="39"/>
      <c r="D4" s="331" t="s">
        <v>345</v>
      </c>
      <c r="E4" s="485" t="s">
        <v>314</v>
      </c>
      <c r="F4" s="486"/>
      <c r="G4" s="486"/>
      <c r="H4" s="486"/>
      <c r="I4" s="486"/>
      <c r="J4" s="486"/>
      <c r="K4" s="486"/>
      <c r="L4" s="487"/>
      <c r="N4" s="40"/>
    </row>
    <row r="5" spans="1:14" ht="20.25" customHeight="1" thickBot="1" x14ac:dyDescent="0.2">
      <c r="A5" s="285"/>
      <c r="B5" s="285"/>
      <c r="C5" s="286"/>
      <c r="D5" s="366"/>
      <c r="E5" s="444"/>
      <c r="F5" s="445"/>
      <c r="G5" s="445"/>
      <c r="H5" s="445"/>
      <c r="I5" s="445"/>
      <c r="J5" s="445"/>
      <c r="K5" s="445"/>
      <c r="L5" s="446"/>
      <c r="N5" s="40"/>
    </row>
    <row r="6" spans="1:14" ht="6" customHeight="1" x14ac:dyDescent="0.15">
      <c r="A6" s="285"/>
      <c r="B6" s="285"/>
      <c r="C6" s="286"/>
      <c r="N6" s="40"/>
    </row>
    <row r="7" spans="1:14" s="28" customFormat="1" ht="30" customHeight="1" x14ac:dyDescent="0.15">
      <c r="A7" s="429" t="s">
        <v>318</v>
      </c>
      <c r="B7" s="430"/>
      <c r="C7" s="431"/>
      <c r="D7" s="404" t="s">
        <v>319</v>
      </c>
      <c r="E7" s="466" t="s">
        <v>316</v>
      </c>
      <c r="F7" s="467"/>
      <c r="G7" s="405"/>
      <c r="H7" s="447" t="s">
        <v>312</v>
      </c>
      <c r="I7" s="448"/>
      <c r="J7" s="349"/>
      <c r="K7" s="406" t="s">
        <v>317</v>
      </c>
      <c r="L7" s="404" t="s">
        <v>119</v>
      </c>
      <c r="M7" s="414" t="s">
        <v>375</v>
      </c>
      <c r="N7" s="407" t="s">
        <v>374</v>
      </c>
    </row>
    <row r="8" spans="1:14" s="53" customFormat="1" ht="43.5" customHeight="1" x14ac:dyDescent="0.15">
      <c r="A8" s="468" t="s">
        <v>343</v>
      </c>
      <c r="B8" s="469"/>
      <c r="C8" s="345">
        <v>1</v>
      </c>
      <c r="D8" s="346" t="s">
        <v>321</v>
      </c>
      <c r="E8" s="440"/>
      <c r="F8" s="441"/>
      <c r="G8" s="347"/>
      <c r="H8" s="434"/>
      <c r="I8" s="435"/>
      <c r="J8" s="349"/>
      <c r="K8" s="360" t="str">
        <f>IF(E8="○","○","")</f>
        <v/>
      </c>
      <c r="L8" s="408" t="s">
        <v>294</v>
      </c>
      <c r="M8" s="413"/>
      <c r="N8" s="409" t="s">
        <v>356</v>
      </c>
    </row>
    <row r="9" spans="1:14" s="53" customFormat="1" ht="43.5" customHeight="1" x14ac:dyDescent="0.15">
      <c r="A9" s="470"/>
      <c r="B9" s="471"/>
      <c r="C9" s="345">
        <v>2</v>
      </c>
      <c r="D9" s="346" t="s">
        <v>320</v>
      </c>
      <c r="E9" s="440"/>
      <c r="F9" s="441"/>
      <c r="G9" s="347"/>
      <c r="H9" s="434"/>
      <c r="I9" s="435"/>
      <c r="J9" s="349"/>
      <c r="K9" s="360" t="str">
        <f>IF(E9="○","○","")</f>
        <v/>
      </c>
      <c r="L9" s="408" t="s">
        <v>135</v>
      </c>
      <c r="M9" s="413"/>
      <c r="N9" s="409" t="s">
        <v>357</v>
      </c>
    </row>
    <row r="10" spans="1:14" s="53" customFormat="1" ht="43.5" customHeight="1" x14ac:dyDescent="0.15">
      <c r="A10" s="472"/>
      <c r="B10" s="473"/>
      <c r="C10" s="345">
        <v>3</v>
      </c>
      <c r="D10" s="410" t="s">
        <v>376</v>
      </c>
      <c r="E10" s="440"/>
      <c r="F10" s="441"/>
      <c r="G10" s="347"/>
      <c r="H10" s="434"/>
      <c r="I10" s="435"/>
      <c r="J10" s="349"/>
      <c r="K10" s="360" t="str">
        <f>IF(E10="○","○","")</f>
        <v/>
      </c>
      <c r="L10" s="408" t="s">
        <v>153</v>
      </c>
      <c r="M10" s="413"/>
      <c r="N10" s="409" t="s">
        <v>358</v>
      </c>
    </row>
    <row r="11" spans="1:14" s="53" customFormat="1" ht="43.5" customHeight="1" x14ac:dyDescent="0.15">
      <c r="A11" s="468" t="s">
        <v>38</v>
      </c>
      <c r="B11" s="469"/>
      <c r="C11" s="345">
        <v>4</v>
      </c>
      <c r="D11" s="346" t="s">
        <v>377</v>
      </c>
      <c r="E11" s="440"/>
      <c r="F11" s="441"/>
      <c r="G11" s="347"/>
      <c r="H11" s="434"/>
      <c r="I11" s="435"/>
      <c r="J11" s="349"/>
      <c r="K11" s="360" t="str">
        <f t="shared" ref="K11:K12" si="0">IF(E11="○","○","")</f>
        <v/>
      </c>
      <c r="L11" s="408" t="s">
        <v>268</v>
      </c>
      <c r="M11" s="413"/>
      <c r="N11" s="409" t="s">
        <v>359</v>
      </c>
    </row>
    <row r="12" spans="1:14" s="53" customFormat="1" ht="43.5" customHeight="1" x14ac:dyDescent="0.15">
      <c r="A12" s="470"/>
      <c r="B12" s="471"/>
      <c r="C12" s="345">
        <v>5</v>
      </c>
      <c r="D12" s="346" t="s">
        <v>322</v>
      </c>
      <c r="E12" s="440"/>
      <c r="F12" s="441"/>
      <c r="G12" s="347"/>
      <c r="H12" s="434"/>
      <c r="I12" s="435"/>
      <c r="J12" s="349"/>
      <c r="K12" s="360" t="str">
        <f t="shared" si="0"/>
        <v/>
      </c>
      <c r="L12" s="408" t="s">
        <v>137</v>
      </c>
      <c r="M12" s="413"/>
      <c r="N12" s="409" t="s">
        <v>360</v>
      </c>
    </row>
    <row r="13" spans="1:14" s="53" customFormat="1" ht="50.1" customHeight="1" x14ac:dyDescent="0.15">
      <c r="A13" s="472"/>
      <c r="B13" s="473"/>
      <c r="C13" s="345">
        <v>6</v>
      </c>
      <c r="D13" s="346" t="s">
        <v>378</v>
      </c>
      <c r="E13" s="440"/>
      <c r="F13" s="441"/>
      <c r="G13" s="347"/>
      <c r="H13" s="434"/>
      <c r="I13" s="435"/>
      <c r="J13" s="349"/>
      <c r="K13" s="360" t="str">
        <f>IF(E13="○","○","")</f>
        <v/>
      </c>
      <c r="L13" s="408" t="s">
        <v>138</v>
      </c>
      <c r="M13" s="413"/>
      <c r="N13" s="409" t="s">
        <v>371</v>
      </c>
    </row>
    <row r="14" spans="1:14" s="53" customFormat="1" ht="43.5" customHeight="1" x14ac:dyDescent="0.15">
      <c r="A14" s="474" t="s">
        <v>39</v>
      </c>
      <c r="B14" s="475"/>
      <c r="C14" s="345">
        <v>7</v>
      </c>
      <c r="D14" s="361" t="s">
        <v>323</v>
      </c>
      <c r="E14" s="403"/>
      <c r="F14" s="365" t="s">
        <v>103</v>
      </c>
      <c r="G14" s="347"/>
      <c r="H14" s="362" t="str">
        <f>IF(E3="","",VLOOKUP(E3,参照用データ!$C$6:$E$21,2,FALSE))</f>
        <v/>
      </c>
      <c r="I14" s="363" t="s">
        <v>103</v>
      </c>
      <c r="J14" s="349"/>
      <c r="K14" s="360" t="str">
        <f>IF(E14="","",IF(E14&gt;=H14,"○",""))</f>
        <v/>
      </c>
      <c r="L14" s="460" t="s">
        <v>299</v>
      </c>
      <c r="M14" s="411"/>
      <c r="N14" s="412"/>
    </row>
    <row r="15" spans="1:14" s="53" customFormat="1" ht="43.5" customHeight="1" x14ac:dyDescent="0.15">
      <c r="A15" s="476"/>
      <c r="B15" s="477"/>
      <c r="C15" s="345">
        <v>8</v>
      </c>
      <c r="D15" s="361" t="s">
        <v>324</v>
      </c>
      <c r="E15" s="403"/>
      <c r="F15" s="365" t="s">
        <v>103</v>
      </c>
      <c r="G15" s="347"/>
      <c r="H15" s="364" t="str">
        <f>IF(E3="","",VLOOKUP(E3,参照用データ!$C$27:$E$42,2,FALSE))</f>
        <v/>
      </c>
      <c r="I15" s="363" t="s">
        <v>295</v>
      </c>
      <c r="J15" s="349"/>
      <c r="K15" s="360" t="str">
        <f>IF(E15="","",IF(E15&gt;=H15,"○",""))</f>
        <v/>
      </c>
      <c r="L15" s="461"/>
      <c r="M15" s="411"/>
      <c r="N15" s="412"/>
    </row>
    <row r="16" spans="1:14" s="53" customFormat="1" ht="43.5" customHeight="1" x14ac:dyDescent="0.15">
      <c r="A16" s="476"/>
      <c r="B16" s="477"/>
      <c r="C16" s="345">
        <v>9</v>
      </c>
      <c r="D16" s="361" t="s">
        <v>347</v>
      </c>
      <c r="E16" s="440"/>
      <c r="F16" s="441"/>
      <c r="G16" s="347"/>
      <c r="H16" s="436"/>
      <c r="I16" s="437"/>
      <c r="J16" s="349"/>
      <c r="K16" s="360" t="str">
        <f>IF(E16="○","○","")</f>
        <v/>
      </c>
      <c r="L16" s="408" t="s">
        <v>299</v>
      </c>
      <c r="M16" s="411"/>
      <c r="N16" s="412"/>
    </row>
    <row r="17" spans="1:14" s="53" customFormat="1" ht="43.5" customHeight="1" x14ac:dyDescent="0.15">
      <c r="A17" s="478"/>
      <c r="B17" s="479"/>
      <c r="C17" s="345">
        <v>10</v>
      </c>
      <c r="D17" s="346" t="s">
        <v>379</v>
      </c>
      <c r="E17" s="440"/>
      <c r="F17" s="441"/>
      <c r="G17" s="347"/>
      <c r="H17" s="438"/>
      <c r="I17" s="439"/>
      <c r="J17" s="349"/>
      <c r="K17" s="360" t="str">
        <f>IF(E17="○","○","")</f>
        <v/>
      </c>
      <c r="L17" s="408" t="s">
        <v>139</v>
      </c>
      <c r="M17" s="413"/>
      <c r="N17" s="409" t="s">
        <v>361</v>
      </c>
    </row>
    <row r="18" spans="1:14" s="53" customFormat="1" ht="43.5" customHeight="1" x14ac:dyDescent="0.15">
      <c r="A18" s="462" t="s">
        <v>35</v>
      </c>
      <c r="B18" s="462" t="s">
        <v>309</v>
      </c>
      <c r="C18" s="449">
        <v>11</v>
      </c>
      <c r="D18" s="361" t="s">
        <v>348</v>
      </c>
      <c r="E18" s="403"/>
      <c r="F18" s="365" t="s">
        <v>103</v>
      </c>
      <c r="G18" s="347"/>
      <c r="H18" s="362" t="str">
        <f>IF(E3="","",VLOOKUP(E3,参照用データ!C55:H81,6,FALSE))</f>
        <v/>
      </c>
      <c r="I18" s="363" t="s">
        <v>103</v>
      </c>
      <c r="J18" s="349"/>
      <c r="K18" s="427" t="str">
        <f>IF(NOT(AND(E18="",E19="")),IF(OR(E18&gt;=H18,E19&gt;=H19),"○",""),"")</f>
        <v/>
      </c>
      <c r="L18" s="408" t="s">
        <v>299</v>
      </c>
      <c r="M18" s="411"/>
      <c r="N18" s="412"/>
    </row>
    <row r="19" spans="1:14" s="53" customFormat="1" ht="43.5" customHeight="1" x14ac:dyDescent="0.15">
      <c r="A19" s="463"/>
      <c r="B19" s="463"/>
      <c r="C19" s="450"/>
      <c r="D19" s="361" t="s">
        <v>349</v>
      </c>
      <c r="E19" s="403"/>
      <c r="F19" s="365" t="s">
        <v>104</v>
      </c>
      <c r="G19" s="347"/>
      <c r="H19" s="362" t="str">
        <f>IF(E3="","",VLOOKUP(E3,参照用データ!C55:H81,2,FALSE))</f>
        <v/>
      </c>
      <c r="I19" s="363" t="s">
        <v>104</v>
      </c>
      <c r="J19" s="349"/>
      <c r="K19" s="428"/>
      <c r="L19" s="408" t="s">
        <v>299</v>
      </c>
      <c r="M19" s="411"/>
      <c r="N19" s="412"/>
    </row>
    <row r="20" spans="1:14" s="53" customFormat="1" ht="43.5" customHeight="1" x14ac:dyDescent="0.15">
      <c r="A20" s="463"/>
      <c r="B20" s="463"/>
      <c r="C20" s="345">
        <v>12</v>
      </c>
      <c r="D20" s="361" t="s">
        <v>325</v>
      </c>
      <c r="E20" s="403"/>
      <c r="F20" s="365" t="s">
        <v>103</v>
      </c>
      <c r="G20" s="347"/>
      <c r="H20" s="364" t="str">
        <f>IF(E3="","",75.2)</f>
        <v/>
      </c>
      <c r="I20" s="363" t="s">
        <v>103</v>
      </c>
      <c r="J20" s="349"/>
      <c r="K20" s="360" t="str">
        <f>IF(E20="","",IF(E20&gt;=H20,"○",""))</f>
        <v/>
      </c>
      <c r="L20" s="408" t="s">
        <v>299</v>
      </c>
      <c r="M20" s="411"/>
      <c r="N20" s="412"/>
    </row>
    <row r="21" spans="1:14" s="53" customFormat="1" ht="43.5" customHeight="1" x14ac:dyDescent="0.15">
      <c r="A21" s="463"/>
      <c r="B21" s="463"/>
      <c r="C21" s="345">
        <v>13</v>
      </c>
      <c r="D21" s="361" t="s">
        <v>310</v>
      </c>
      <c r="E21" s="440"/>
      <c r="F21" s="441"/>
      <c r="G21" s="347"/>
      <c r="H21" s="438"/>
      <c r="I21" s="439"/>
      <c r="J21" s="349"/>
      <c r="K21" s="360" t="str">
        <f>IF(E21="○","○","")</f>
        <v/>
      </c>
      <c r="L21" s="408" t="s">
        <v>299</v>
      </c>
      <c r="M21" s="411"/>
      <c r="N21" s="412"/>
    </row>
    <row r="22" spans="1:14" s="53" customFormat="1" ht="43.5" customHeight="1" x14ac:dyDescent="0.15">
      <c r="A22" s="463"/>
      <c r="B22" s="464"/>
      <c r="C22" s="345">
        <v>14</v>
      </c>
      <c r="D22" s="346" t="s">
        <v>326</v>
      </c>
      <c r="E22" s="440"/>
      <c r="F22" s="441"/>
      <c r="G22" s="347"/>
      <c r="H22" s="438"/>
      <c r="I22" s="439"/>
      <c r="J22" s="349"/>
      <c r="K22" s="360" t="str">
        <f t="shared" ref="K22:K24" si="1">IF(E22="○","○","")</f>
        <v/>
      </c>
      <c r="L22" s="408" t="s">
        <v>301</v>
      </c>
      <c r="M22" s="413"/>
      <c r="N22" s="409" t="s">
        <v>362</v>
      </c>
    </row>
    <row r="23" spans="1:14" s="53" customFormat="1" ht="43.5" customHeight="1" x14ac:dyDescent="0.15">
      <c r="A23" s="463"/>
      <c r="B23" s="462" t="s">
        <v>308</v>
      </c>
      <c r="C23" s="345">
        <v>15</v>
      </c>
      <c r="D23" s="361" t="s">
        <v>311</v>
      </c>
      <c r="E23" s="442"/>
      <c r="F23" s="443"/>
      <c r="G23" s="347"/>
      <c r="H23" s="438"/>
      <c r="I23" s="439"/>
      <c r="J23" s="349"/>
      <c r="K23" s="360" t="str">
        <f t="shared" si="1"/>
        <v/>
      </c>
      <c r="L23" s="408" t="s">
        <v>299</v>
      </c>
      <c r="M23" s="411"/>
      <c r="N23" s="412"/>
    </row>
    <row r="24" spans="1:14" s="53" customFormat="1" ht="43.5" customHeight="1" x14ac:dyDescent="0.15">
      <c r="A24" s="463"/>
      <c r="B24" s="463"/>
      <c r="C24" s="345">
        <v>16</v>
      </c>
      <c r="D24" s="361" t="s">
        <v>327</v>
      </c>
      <c r="E24" s="442"/>
      <c r="F24" s="443"/>
      <c r="G24" s="347"/>
      <c r="H24" s="438"/>
      <c r="I24" s="439"/>
      <c r="J24" s="349"/>
      <c r="K24" s="360" t="str">
        <f t="shared" si="1"/>
        <v/>
      </c>
      <c r="L24" s="408" t="s">
        <v>299</v>
      </c>
      <c r="M24" s="411"/>
      <c r="N24" s="412"/>
    </row>
    <row r="25" spans="1:14" s="53" customFormat="1" ht="43.5" customHeight="1" x14ac:dyDescent="0.15">
      <c r="A25" s="463"/>
      <c r="B25" s="463"/>
      <c r="C25" s="345">
        <v>17</v>
      </c>
      <c r="D25" s="361" t="s">
        <v>328</v>
      </c>
      <c r="E25" s="403"/>
      <c r="F25" s="365" t="s">
        <v>106</v>
      </c>
      <c r="G25" s="347"/>
      <c r="H25" s="364" t="str">
        <f>IF(E3="","",45)</f>
        <v/>
      </c>
      <c r="I25" s="363" t="s">
        <v>106</v>
      </c>
      <c r="J25" s="349"/>
      <c r="K25" s="360" t="str">
        <f>IF(E25="","",IF(E25&lt;H25,"○",""))</f>
        <v/>
      </c>
      <c r="L25" s="408" t="s">
        <v>300</v>
      </c>
      <c r="M25" s="411"/>
      <c r="N25" s="412"/>
    </row>
    <row r="26" spans="1:14" s="53" customFormat="1" ht="43.5" customHeight="1" x14ac:dyDescent="0.15">
      <c r="A26" s="463"/>
      <c r="B26" s="463"/>
      <c r="C26" s="345">
        <v>18</v>
      </c>
      <c r="D26" s="361" t="s">
        <v>329</v>
      </c>
      <c r="E26" s="440"/>
      <c r="F26" s="441"/>
      <c r="G26" s="347"/>
      <c r="H26" s="434"/>
      <c r="I26" s="435"/>
      <c r="J26" s="349"/>
      <c r="K26" s="360" t="str">
        <f>IF(E26="○","○","")</f>
        <v/>
      </c>
      <c r="L26" s="408" t="s">
        <v>299</v>
      </c>
      <c r="M26" s="411"/>
      <c r="N26" s="412"/>
    </row>
    <row r="27" spans="1:14" s="53" customFormat="1" ht="43.5" customHeight="1" x14ac:dyDescent="0.15">
      <c r="A27" s="463"/>
      <c r="B27" s="463"/>
      <c r="C27" s="345">
        <v>19</v>
      </c>
      <c r="D27" s="361" t="s">
        <v>330</v>
      </c>
      <c r="E27" s="403"/>
      <c r="F27" s="365" t="s">
        <v>103</v>
      </c>
      <c r="G27" s="347"/>
      <c r="H27" s="364" t="str">
        <f>IF(E3="","",14)</f>
        <v/>
      </c>
      <c r="I27" s="348" t="s">
        <v>103</v>
      </c>
      <c r="J27" s="349"/>
      <c r="K27" s="360" t="str">
        <f>IF(E27="","",IF(E27&gt;=H27,"○",""))</f>
        <v/>
      </c>
      <c r="L27" s="408" t="s">
        <v>299</v>
      </c>
      <c r="M27" s="411"/>
      <c r="N27" s="412"/>
    </row>
    <row r="28" spans="1:14" s="53" customFormat="1" ht="105.75" customHeight="1" thickBot="1" x14ac:dyDescent="0.2">
      <c r="A28" s="464"/>
      <c r="B28" s="465"/>
      <c r="C28" s="345">
        <v>20</v>
      </c>
      <c r="D28" s="346" t="s">
        <v>344</v>
      </c>
      <c r="E28" s="432"/>
      <c r="F28" s="433"/>
      <c r="G28" s="347"/>
      <c r="H28" s="434"/>
      <c r="I28" s="435"/>
      <c r="J28" s="349"/>
      <c r="K28" s="360" t="str">
        <f>IF(E28="○","○","")</f>
        <v/>
      </c>
      <c r="L28" s="408" t="s">
        <v>148</v>
      </c>
      <c r="M28" s="413"/>
      <c r="N28" s="409" t="s">
        <v>363</v>
      </c>
    </row>
    <row r="29" spans="1:14" s="53" customFormat="1" ht="22.5" customHeight="1" thickBot="1" x14ac:dyDescent="0.2">
      <c r="A29" s="457" t="s">
        <v>307</v>
      </c>
      <c r="B29" s="458"/>
      <c r="C29" s="458"/>
      <c r="D29" s="458"/>
      <c r="E29" s="458"/>
      <c r="F29" s="459"/>
      <c r="G29" s="350"/>
      <c r="H29" s="356"/>
      <c r="I29" s="351"/>
      <c r="J29" s="352"/>
      <c r="K29" s="359">
        <f>COUNTIFS(K8:K28,"○")</f>
        <v>0</v>
      </c>
      <c r="L29" s="353"/>
      <c r="M29" s="354"/>
      <c r="N29" s="354"/>
    </row>
    <row r="30" spans="1:14" s="385" customFormat="1" ht="21.75" customHeight="1" thickBot="1" x14ac:dyDescent="0.2">
      <c r="A30" s="451"/>
      <c r="B30" s="452"/>
      <c r="C30" s="452"/>
      <c r="D30" s="452"/>
      <c r="E30" s="452"/>
      <c r="F30" s="452"/>
      <c r="G30" s="379"/>
      <c r="H30" s="380"/>
      <c r="I30" s="381"/>
      <c r="J30" s="382"/>
      <c r="K30" s="383"/>
      <c r="L30" s="384"/>
      <c r="M30" s="382"/>
      <c r="N30" s="382"/>
    </row>
    <row r="31" spans="1:14" s="53" customFormat="1" ht="22.5" customHeight="1" thickTop="1" thickBot="1" x14ac:dyDescent="0.2">
      <c r="A31" s="455" t="s">
        <v>331</v>
      </c>
      <c r="B31" s="456"/>
      <c r="C31" s="456"/>
      <c r="D31" s="456"/>
      <c r="E31" s="456"/>
      <c r="F31" s="456"/>
      <c r="G31" s="456"/>
      <c r="H31" s="456"/>
      <c r="I31" s="456"/>
      <c r="J31" s="456"/>
      <c r="K31" s="358" t="str">
        <f>IF(E28="","",IF(AND(K29&gt;=14),"可","不可"))</f>
        <v/>
      </c>
      <c r="L31" s="95"/>
      <c r="M31" s="354"/>
      <c r="N31" s="354"/>
    </row>
    <row r="32" spans="1:14" s="53" customFormat="1" ht="13.5" customHeight="1" x14ac:dyDescent="0.15">
      <c r="A32" s="90"/>
      <c r="B32" s="90"/>
      <c r="C32" s="91"/>
      <c r="D32" s="92"/>
      <c r="E32" s="355"/>
      <c r="F32" s="93"/>
      <c r="G32" s="51"/>
      <c r="H32" s="357"/>
      <c r="I32" s="93"/>
      <c r="K32" s="330"/>
      <c r="L32" s="95"/>
    </row>
    <row r="33" spans="1:18" s="22" customFormat="1" ht="13.5" customHeight="1" x14ac:dyDescent="0.15">
      <c r="A33" s="81"/>
      <c r="B33" s="81"/>
      <c r="D33" s="23"/>
      <c r="F33" s="55"/>
      <c r="G33" s="49"/>
      <c r="I33" s="55"/>
      <c r="J33" s="52"/>
      <c r="K33" s="329"/>
      <c r="L33" s="23" t="s">
        <v>42</v>
      </c>
      <c r="M33" s="23"/>
      <c r="N33" s="23"/>
      <c r="O33" s="23"/>
      <c r="P33" s="23"/>
      <c r="Q33" s="23"/>
      <c r="R33" s="23"/>
    </row>
    <row r="34" spans="1:18" s="22" customFormat="1" ht="13.5" customHeight="1" x14ac:dyDescent="0.15">
      <c r="A34" s="81"/>
      <c r="B34" s="81"/>
      <c r="D34" s="23"/>
      <c r="F34" s="55"/>
      <c r="G34" s="49"/>
      <c r="I34" s="55"/>
      <c r="J34" s="52"/>
      <c r="K34" s="329"/>
      <c r="L34" s="23" t="s">
        <v>315</v>
      </c>
      <c r="M34" s="23"/>
      <c r="N34" s="23"/>
      <c r="O34" s="23"/>
      <c r="P34" s="23"/>
      <c r="Q34" s="23"/>
      <c r="R34" s="23"/>
    </row>
    <row r="35" spans="1:18" s="22" customFormat="1" ht="13.5" customHeight="1" x14ac:dyDescent="0.15">
      <c r="A35" s="81"/>
      <c r="B35" s="81"/>
      <c r="D35" s="23"/>
      <c r="F35" s="55"/>
      <c r="G35" s="49"/>
      <c r="I35" s="55"/>
      <c r="J35" s="52"/>
      <c r="K35" s="329"/>
      <c r="L35" s="23"/>
      <c r="M35" s="23"/>
      <c r="N35" s="23"/>
      <c r="O35" s="23"/>
      <c r="P35" s="23"/>
      <c r="Q35" s="23"/>
      <c r="R35" s="23"/>
    </row>
    <row r="36" spans="1:18" ht="13.5" customHeight="1" x14ac:dyDescent="0.15">
      <c r="L36" s="23" t="s">
        <v>161</v>
      </c>
    </row>
    <row r="37" spans="1:18" ht="13.5" customHeight="1" x14ac:dyDescent="0.15">
      <c r="L37" s="23" t="s">
        <v>162</v>
      </c>
    </row>
    <row r="38" spans="1:18" ht="13.5" customHeight="1" x14ac:dyDescent="0.15">
      <c r="L38" s="23" t="s">
        <v>247</v>
      </c>
    </row>
    <row r="39" spans="1:18" ht="13.5" customHeight="1" x14ac:dyDescent="0.15">
      <c r="L39" s="23" t="s">
        <v>164</v>
      </c>
    </row>
    <row r="40" spans="1:18" ht="13.5" customHeight="1" x14ac:dyDescent="0.15">
      <c r="L40" s="23" t="s">
        <v>165</v>
      </c>
    </row>
    <row r="41" spans="1:18" ht="13.5" customHeight="1" x14ac:dyDescent="0.15">
      <c r="L41" s="23" t="s">
        <v>166</v>
      </c>
    </row>
    <row r="42" spans="1:18" ht="13.5" customHeight="1" x14ac:dyDescent="0.15">
      <c r="L42" s="23" t="s">
        <v>167</v>
      </c>
    </row>
    <row r="43" spans="1:18" ht="13.5" customHeight="1" x14ac:dyDescent="0.15">
      <c r="L43" s="23" t="s">
        <v>168</v>
      </c>
    </row>
    <row r="44" spans="1:18" ht="13.5" customHeight="1" x14ac:dyDescent="0.15">
      <c r="L44" s="23" t="s">
        <v>169</v>
      </c>
    </row>
    <row r="45" spans="1:18" ht="13.5" customHeight="1" x14ac:dyDescent="0.15">
      <c r="L45" s="23" t="s">
        <v>170</v>
      </c>
    </row>
    <row r="46" spans="1:18" ht="13.5" customHeight="1" x14ac:dyDescent="0.15">
      <c r="L46" s="23" t="s">
        <v>171</v>
      </c>
    </row>
    <row r="47" spans="1:18" ht="13.5" customHeight="1" x14ac:dyDescent="0.15">
      <c r="L47" s="23" t="s">
        <v>172</v>
      </c>
    </row>
    <row r="48" spans="1:18" ht="13.5" customHeight="1" x14ac:dyDescent="0.15">
      <c r="L48" s="23" t="s">
        <v>173</v>
      </c>
    </row>
    <row r="49" spans="12:12" ht="13.5" customHeight="1" x14ac:dyDescent="0.15">
      <c r="L49" s="23" t="s">
        <v>174</v>
      </c>
    </row>
    <row r="50" spans="12:12" ht="13.5" customHeight="1" x14ac:dyDescent="0.15">
      <c r="L50" s="23" t="s">
        <v>175</v>
      </c>
    </row>
    <row r="51" spans="12:12" ht="13.5" customHeight="1" x14ac:dyDescent="0.15">
      <c r="L51" s="23" t="s">
        <v>176</v>
      </c>
    </row>
    <row r="52" spans="12:12" ht="13.5" customHeight="1" x14ac:dyDescent="0.15"/>
    <row r="53" spans="12:12" ht="13.5" customHeight="1" x14ac:dyDescent="0.15">
      <c r="L53" s="23" t="s">
        <v>236</v>
      </c>
    </row>
    <row r="54" spans="12:12" ht="13.5" customHeight="1" x14ac:dyDescent="0.15">
      <c r="L54" s="23" t="s">
        <v>237</v>
      </c>
    </row>
    <row r="55" spans="12:12" ht="13.5" customHeight="1" x14ac:dyDescent="0.15">
      <c r="L55" s="23" t="s">
        <v>238</v>
      </c>
    </row>
    <row r="56" spans="12:12" ht="13.5" customHeight="1" x14ac:dyDescent="0.15">
      <c r="L56" s="23" t="s">
        <v>239</v>
      </c>
    </row>
    <row r="57" spans="12:12" ht="13.5" customHeight="1" x14ac:dyDescent="0.15">
      <c r="L57" s="23" t="s">
        <v>240</v>
      </c>
    </row>
    <row r="58" spans="12:12" ht="13.5" customHeight="1" x14ac:dyDescent="0.15">
      <c r="L58" s="23" t="s">
        <v>241</v>
      </c>
    </row>
    <row r="59" spans="12:12" ht="13.5" customHeight="1" x14ac:dyDescent="0.15">
      <c r="L59" s="23" t="s">
        <v>242</v>
      </c>
    </row>
    <row r="60" spans="12:12" ht="13.5" customHeight="1" x14ac:dyDescent="0.15">
      <c r="L60" s="23" t="s">
        <v>243</v>
      </c>
    </row>
    <row r="61" spans="12:12" ht="13.5" customHeight="1" x14ac:dyDescent="0.15">
      <c r="L61" s="23" t="s">
        <v>244</v>
      </c>
    </row>
    <row r="62" spans="12:12" ht="13.5" customHeight="1" x14ac:dyDescent="0.15">
      <c r="L62" s="23" t="s">
        <v>245</v>
      </c>
    </row>
    <row r="63" spans="12:12" ht="13.5" customHeight="1" x14ac:dyDescent="0.15">
      <c r="L63" s="23" t="s">
        <v>246</v>
      </c>
    </row>
    <row r="64" spans="12:12" ht="13.5" customHeight="1" x14ac:dyDescent="0.15">
      <c r="L64" s="23" t="s">
        <v>219</v>
      </c>
    </row>
    <row r="65" spans="5:5" ht="13.5" customHeight="1" x14ac:dyDescent="0.15"/>
    <row r="66" spans="5:5" ht="13.5" customHeight="1" x14ac:dyDescent="0.15"/>
    <row r="67" spans="5:5" ht="13.5" customHeight="1" x14ac:dyDescent="0.15"/>
    <row r="68" spans="5:5" ht="13.5" customHeight="1" x14ac:dyDescent="0.15"/>
    <row r="69" spans="5:5" ht="13.5" customHeight="1" x14ac:dyDescent="0.15"/>
    <row r="70" spans="5:5" ht="13.5" customHeight="1" x14ac:dyDescent="0.15"/>
    <row r="71" spans="5:5" ht="13.5" customHeight="1" x14ac:dyDescent="0.15"/>
    <row r="72" spans="5:5" ht="13.5" customHeight="1" x14ac:dyDescent="0.15"/>
    <row r="73" spans="5:5" ht="13.5" customHeight="1" x14ac:dyDescent="0.15"/>
    <row r="74" spans="5:5" ht="13.5" customHeight="1" x14ac:dyDescent="0.15"/>
    <row r="75" spans="5:5" ht="13.5" customHeight="1" x14ac:dyDescent="0.15"/>
    <row r="76" spans="5:5" ht="13.5" customHeight="1" x14ac:dyDescent="0.15"/>
    <row r="77" spans="5:5" ht="13.5" customHeight="1" x14ac:dyDescent="0.15"/>
    <row r="78" spans="5:5" ht="13.5" customHeight="1" x14ac:dyDescent="0.15">
      <c r="E78" s="22" t="s">
        <v>42</v>
      </c>
    </row>
  </sheetData>
  <mergeCells count="48">
    <mergeCell ref="C18:C19"/>
    <mergeCell ref="A30:F30"/>
    <mergeCell ref="A1:L1"/>
    <mergeCell ref="A31:J31"/>
    <mergeCell ref="A29:F29"/>
    <mergeCell ref="L14:L15"/>
    <mergeCell ref="A18:A28"/>
    <mergeCell ref="B23:B28"/>
    <mergeCell ref="B18:B22"/>
    <mergeCell ref="E7:F7"/>
    <mergeCell ref="A8:B10"/>
    <mergeCell ref="A11:B13"/>
    <mergeCell ref="A14:B17"/>
    <mergeCell ref="E2:L2"/>
    <mergeCell ref="E3:L3"/>
    <mergeCell ref="E4:L4"/>
    <mergeCell ref="E5:L5"/>
    <mergeCell ref="E12:F12"/>
    <mergeCell ref="E13:F13"/>
    <mergeCell ref="E16:F16"/>
    <mergeCell ref="E17:F17"/>
    <mergeCell ref="H7:I7"/>
    <mergeCell ref="E8:F8"/>
    <mergeCell ref="E9:F9"/>
    <mergeCell ref="E10:F10"/>
    <mergeCell ref="E11:F11"/>
    <mergeCell ref="H28:I28"/>
    <mergeCell ref="E21:F21"/>
    <mergeCell ref="E22:F22"/>
    <mergeCell ref="E23:F23"/>
    <mergeCell ref="E24:F24"/>
    <mergeCell ref="E26:F26"/>
    <mergeCell ref="K18:K19"/>
    <mergeCell ref="A7:C7"/>
    <mergeCell ref="E28:F28"/>
    <mergeCell ref="H8:I8"/>
    <mergeCell ref="H9:I9"/>
    <mergeCell ref="H10:I10"/>
    <mergeCell ref="H11:I11"/>
    <mergeCell ref="H12:I12"/>
    <mergeCell ref="H13:I13"/>
    <mergeCell ref="H16:I16"/>
    <mergeCell ref="H17:I17"/>
    <mergeCell ref="H21:I21"/>
    <mergeCell ref="H22:I22"/>
    <mergeCell ref="H23:I23"/>
    <mergeCell ref="H24:I24"/>
    <mergeCell ref="H26:I26"/>
  </mergeCells>
  <phoneticPr fontId="6"/>
  <dataValidations count="9">
    <dataValidation type="list" allowBlank="1" showInputMessage="1" showErrorMessage="1" prompt="プルダウンから○か×を選択してください" sqref="E8:E13 E17 E28" xr:uid="{00000000-0002-0000-0200-000000000000}">
      <formula1>$L$33:$L$34</formula1>
    </dataValidation>
    <dataValidation type="textLength" allowBlank="1" showInputMessage="1" showErrorMessage="1" prompt="企業名を入力してください" sqref="D3 D5" xr:uid="{00000000-0002-0000-0200-000001000000}">
      <formula1>0</formula1>
      <formula2>50</formula2>
    </dataValidation>
    <dataValidation type="list" allowBlank="1" showInputMessage="1" showErrorMessage="1" prompt="【業種】から製造業を選択した場合のみ、プルダウンから選択してください" sqref="E5:L5" xr:uid="{00000000-0002-0000-0200-000002000000}">
      <formula1>$L$53:$L$64</formula1>
    </dataValidation>
    <dataValidation type="list" allowBlank="1" showInputMessage="1" showErrorMessage="1" prompt="プルダウンから選択してください" sqref="E3:L3" xr:uid="{00000000-0002-0000-0200-000003000000}">
      <formula1>$L$36:$L$51</formula1>
    </dataValidation>
    <dataValidation allowBlank="1" showInputMessage="1" showErrorMessage="1" prompt="別添様式を用いて算出した自社の数値を入力してください" sqref="E14:E15 E27 E18:E20" xr:uid="{00000000-0002-0000-0200-000004000000}"/>
    <dataValidation allowBlank="1" showInputMessage="1" showErrorMessage="1" prompt="自社の数値を入力してください" sqref="E25" xr:uid="{00000000-0002-0000-0200-000005000000}"/>
    <dataValidation allowBlank="1" showInputMessage="1" showErrorMessage="1" prompt="兵庫県HP「『わたし』からアクション宣言」にリンクしています" sqref="D10" xr:uid="{00000000-0002-0000-0200-000006000000}"/>
    <dataValidation type="list" allowBlank="1" showInputMessage="1" showErrorMessage="1" prompt="プルダウンから○か×を選択してください（別添様式への入力が必要です）" sqref="E16:F16 E26:F26 E21:F24" xr:uid="{00000000-0002-0000-0200-000007000000}">
      <formula1>$L$33:$L$34</formula1>
    </dataValidation>
    <dataValidation allowBlank="1" showInputMessage="1" showErrorMessage="1" prompt="最後まで入力が完了しなければ表示されません" sqref="K31" xr:uid="{00000000-0002-0000-0200-000008000000}"/>
  </dataValidations>
  <hyperlinks>
    <hyperlink ref="D10" r:id="rId1" display="https://web.pref.hyogo.lg.jp/kk17/action.html" xr:uid="{00000000-0004-0000-0200-000000000000}"/>
  </hyperlinks>
  <printOptions horizontalCentered="1"/>
  <pageMargins left="0.19685039370078741" right="0.19685039370078741" top="0.39370078740157483" bottom="0.19685039370078741" header="0" footer="0"/>
  <pageSetup paperSize="9" scale="62" orientation="portrait" r:id="rId2"/>
  <ignoredErrors>
    <ignoredError sqref="K25:K27"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N87"/>
  <sheetViews>
    <sheetView view="pageBreakPreview" topLeftCell="A52" zoomScaleNormal="100" zoomScaleSheetLayoutView="100" workbookViewId="0">
      <selection activeCell="A87" sqref="A87"/>
    </sheetView>
  </sheetViews>
  <sheetFormatPr defaultColWidth="9" defaultRowHeight="16.5" x14ac:dyDescent="0.15"/>
  <cols>
    <col min="1" max="2" width="9" style="28"/>
    <col min="3" max="3" width="12.75" style="28" customWidth="1"/>
    <col min="4" max="4" width="3.5" style="28" customWidth="1"/>
    <col min="5" max="5" width="12.75" style="28" customWidth="1"/>
    <col min="6" max="6" width="3.5" style="28" customWidth="1"/>
    <col min="7" max="7" width="12.75" style="28" customWidth="1"/>
    <col min="8" max="8" width="3.125" style="28" customWidth="1"/>
    <col min="9" max="9" width="12.75" style="28" customWidth="1"/>
    <col min="10" max="10" width="3.125" style="28" customWidth="1"/>
    <col min="11" max="11" width="12.75" style="28" customWidth="1"/>
    <col min="12" max="12" width="4.125" style="28" customWidth="1"/>
    <col min="13" max="13" width="12.75" style="28" customWidth="1"/>
    <col min="14" max="14" width="4.125" style="28" customWidth="1"/>
    <col min="15" max="16384" width="9" style="28"/>
  </cols>
  <sheetData>
    <row r="1" spans="1:13" ht="24.75" thickBot="1" x14ac:dyDescent="0.2">
      <c r="A1" s="39" t="s">
        <v>332</v>
      </c>
    </row>
    <row r="2" spans="1:13" ht="32.25" customHeight="1" thickBot="1" x14ac:dyDescent="0.2">
      <c r="A2" s="39"/>
      <c r="C2" s="27"/>
      <c r="D2" s="153"/>
      <c r="H2" s="514" t="s">
        <v>259</v>
      </c>
      <c r="I2" s="515"/>
      <c r="J2" s="518" t="str">
        <f>IF(☆自己評価シート☆!D3="","",☆自己評価シート☆!D3)</f>
        <v/>
      </c>
      <c r="K2" s="519"/>
      <c r="L2" s="519"/>
      <c r="M2" s="520"/>
    </row>
    <row r="3" spans="1:13" ht="12.75" customHeight="1" x14ac:dyDescent="0.15">
      <c r="A3" s="39"/>
    </row>
    <row r="4" spans="1:13" ht="20.25" thickBot="1" x14ac:dyDescent="0.2">
      <c r="A4" s="85" t="s">
        <v>333</v>
      </c>
    </row>
    <row r="5" spans="1:13" ht="33.75" thickBot="1" x14ac:dyDescent="0.2">
      <c r="A5" s="182"/>
      <c r="B5" s="229"/>
      <c r="C5" s="225" t="s">
        <v>253</v>
      </c>
      <c r="D5" s="223"/>
      <c r="E5" s="188" t="s">
        <v>254</v>
      </c>
      <c r="F5" s="223"/>
      <c r="G5" s="206" t="s">
        <v>255</v>
      </c>
      <c r="H5" s="225"/>
      <c r="I5" s="233" t="s">
        <v>182</v>
      </c>
      <c r="J5" s="224"/>
    </row>
    <row r="6" spans="1:13" ht="27" customHeight="1" x14ac:dyDescent="0.15">
      <c r="A6" s="247" t="s">
        <v>366</v>
      </c>
      <c r="B6" s="181" t="s">
        <v>179</v>
      </c>
      <c r="C6" s="252"/>
      <c r="D6" s="255" t="s">
        <v>105</v>
      </c>
      <c r="E6" s="256"/>
      <c r="F6" s="255" t="s">
        <v>105</v>
      </c>
      <c r="G6" s="256"/>
      <c r="H6" s="257" t="s">
        <v>105</v>
      </c>
      <c r="I6" s="258">
        <f>C6+E6+G6</f>
        <v>0</v>
      </c>
      <c r="J6" s="248" t="s">
        <v>105</v>
      </c>
    </row>
    <row r="7" spans="1:13" ht="27" customHeight="1" x14ac:dyDescent="0.15">
      <c r="A7" s="218"/>
      <c r="B7" s="103" t="s">
        <v>180</v>
      </c>
      <c r="C7" s="190"/>
      <c r="D7" s="106" t="s">
        <v>105</v>
      </c>
      <c r="E7" s="184"/>
      <c r="F7" s="106" t="s">
        <v>105</v>
      </c>
      <c r="G7" s="184"/>
      <c r="H7" s="226" t="s">
        <v>105</v>
      </c>
      <c r="I7" s="235">
        <f>C7+E7+G7</f>
        <v>0</v>
      </c>
      <c r="J7" s="217" t="s">
        <v>105</v>
      </c>
    </row>
    <row r="8" spans="1:13" ht="27" customHeight="1" thickBot="1" x14ac:dyDescent="0.2">
      <c r="A8" s="218"/>
      <c r="B8" s="241" t="s">
        <v>182</v>
      </c>
      <c r="C8" s="242">
        <f>SUM(C6:C7)</f>
        <v>0</v>
      </c>
      <c r="D8" s="243" t="s">
        <v>105</v>
      </c>
      <c r="E8" s="244">
        <f>SUM(E6:E7)</f>
        <v>0</v>
      </c>
      <c r="F8" s="243" t="s">
        <v>105</v>
      </c>
      <c r="G8" s="244">
        <f>SUM(G6:G7)</f>
        <v>0</v>
      </c>
      <c r="H8" s="242" t="s">
        <v>105</v>
      </c>
      <c r="I8" s="245">
        <f>SUM(I6:I7)</f>
        <v>0</v>
      </c>
      <c r="J8" s="246" t="s">
        <v>105</v>
      </c>
    </row>
    <row r="9" spans="1:13" ht="27" customHeight="1" thickTop="1" thickBot="1" x14ac:dyDescent="0.2">
      <c r="A9" s="249"/>
      <c r="B9" s="259" t="s">
        <v>183</v>
      </c>
      <c r="C9" s="316" t="e">
        <f>C7/C8*100</f>
        <v>#DIV/0!</v>
      </c>
      <c r="D9" s="260"/>
      <c r="E9" s="317" t="e">
        <f>E7/E8*100</f>
        <v>#DIV/0!</v>
      </c>
      <c r="F9" s="306" t="s">
        <v>295</v>
      </c>
      <c r="G9" s="318" t="e">
        <f>G7/G8*100</f>
        <v>#DIV/0!</v>
      </c>
      <c r="H9" s="260" t="s">
        <v>295</v>
      </c>
      <c r="I9" s="316" t="e">
        <f>I7/I8*100</f>
        <v>#DIV/0!</v>
      </c>
      <c r="J9" s="261" t="s">
        <v>103</v>
      </c>
    </row>
    <row r="10" spans="1:13" ht="27" customHeight="1" x14ac:dyDescent="0.15">
      <c r="A10" s="218" t="s">
        <v>185</v>
      </c>
      <c r="B10" s="230" t="s">
        <v>179</v>
      </c>
      <c r="C10" s="189"/>
      <c r="D10" s="105" t="s">
        <v>105</v>
      </c>
      <c r="E10" s="183"/>
      <c r="F10" s="105" t="s">
        <v>105</v>
      </c>
      <c r="G10" s="183"/>
      <c r="H10" s="232" t="s">
        <v>105</v>
      </c>
      <c r="I10" s="234">
        <f>C10+E10+G10</f>
        <v>0</v>
      </c>
      <c r="J10" s="222" t="s">
        <v>105</v>
      </c>
    </row>
    <row r="11" spans="1:13" ht="27" customHeight="1" x14ac:dyDescent="0.15">
      <c r="A11" s="218"/>
      <c r="B11" s="103" t="s">
        <v>180</v>
      </c>
      <c r="C11" s="190"/>
      <c r="D11" s="106" t="s">
        <v>105</v>
      </c>
      <c r="E11" s="184"/>
      <c r="F11" s="106" t="s">
        <v>105</v>
      </c>
      <c r="G11" s="184"/>
      <c r="H11" s="226" t="s">
        <v>105</v>
      </c>
      <c r="I11" s="235">
        <f>C11+E11+G11</f>
        <v>0</v>
      </c>
      <c r="J11" s="217" t="s">
        <v>105</v>
      </c>
    </row>
    <row r="12" spans="1:13" ht="27" customHeight="1" thickBot="1" x14ac:dyDescent="0.2">
      <c r="A12" s="218"/>
      <c r="B12" s="241" t="s">
        <v>182</v>
      </c>
      <c r="C12" s="242">
        <f>SUM(C10:C11)</f>
        <v>0</v>
      </c>
      <c r="D12" s="243" t="s">
        <v>105</v>
      </c>
      <c r="E12" s="244">
        <f>SUM(E10:E11)</f>
        <v>0</v>
      </c>
      <c r="F12" s="243" t="s">
        <v>105</v>
      </c>
      <c r="G12" s="244">
        <f>SUM(G10:G11)</f>
        <v>0</v>
      </c>
      <c r="H12" s="242" t="s">
        <v>105</v>
      </c>
      <c r="I12" s="245">
        <f>SUM(I10:I11)</f>
        <v>0</v>
      </c>
      <c r="J12" s="246" t="s">
        <v>105</v>
      </c>
    </row>
    <row r="13" spans="1:13" ht="27" customHeight="1" thickTop="1" thickBot="1" x14ac:dyDescent="0.2">
      <c r="A13" s="249"/>
      <c r="B13" s="259" t="s">
        <v>183</v>
      </c>
      <c r="C13" s="316" t="e">
        <f>C11/C12*100</f>
        <v>#DIV/0!</v>
      </c>
      <c r="D13" s="260"/>
      <c r="E13" s="317" t="e">
        <f>E11/E12*100</f>
        <v>#DIV/0!</v>
      </c>
      <c r="F13" s="306" t="s">
        <v>295</v>
      </c>
      <c r="G13" s="318" t="e">
        <f>G11/G12*100</f>
        <v>#DIV/0!</v>
      </c>
      <c r="H13" s="260" t="s">
        <v>295</v>
      </c>
      <c r="I13" s="316" t="e">
        <f>I11/I12*100</f>
        <v>#DIV/0!</v>
      </c>
      <c r="J13" s="261" t="s">
        <v>103</v>
      </c>
    </row>
    <row r="14" spans="1:13" ht="27" customHeight="1" x14ac:dyDescent="0.15">
      <c r="A14" s="247" t="s">
        <v>186</v>
      </c>
      <c r="B14" s="181" t="s">
        <v>179</v>
      </c>
      <c r="C14" s="252"/>
      <c r="D14" s="255" t="s">
        <v>105</v>
      </c>
      <c r="E14" s="256"/>
      <c r="F14" s="255" t="s">
        <v>105</v>
      </c>
      <c r="G14" s="256"/>
      <c r="H14" s="257" t="s">
        <v>105</v>
      </c>
      <c r="I14" s="258">
        <f>C14+E14+G14</f>
        <v>0</v>
      </c>
      <c r="J14" s="248" t="s">
        <v>105</v>
      </c>
    </row>
    <row r="15" spans="1:13" ht="27" customHeight="1" x14ac:dyDescent="0.15">
      <c r="A15" s="218"/>
      <c r="B15" s="103" t="s">
        <v>180</v>
      </c>
      <c r="C15" s="190"/>
      <c r="D15" s="106" t="s">
        <v>105</v>
      </c>
      <c r="E15" s="184"/>
      <c r="F15" s="106" t="s">
        <v>105</v>
      </c>
      <c r="G15" s="184"/>
      <c r="H15" s="226" t="s">
        <v>105</v>
      </c>
      <c r="I15" s="235">
        <f>C15+E15+G15</f>
        <v>0</v>
      </c>
      <c r="J15" s="217" t="s">
        <v>105</v>
      </c>
    </row>
    <row r="16" spans="1:13" ht="27" customHeight="1" thickBot="1" x14ac:dyDescent="0.2">
      <c r="A16" s="240"/>
      <c r="B16" s="241" t="s">
        <v>182</v>
      </c>
      <c r="C16" s="242">
        <f>SUM(C14:C15)</f>
        <v>0</v>
      </c>
      <c r="D16" s="243" t="s">
        <v>105</v>
      </c>
      <c r="E16" s="244">
        <f>SUM(E14:E15)</f>
        <v>0</v>
      </c>
      <c r="F16" s="243" t="s">
        <v>105</v>
      </c>
      <c r="G16" s="244">
        <f>SUM(G14:G15)</f>
        <v>0</v>
      </c>
      <c r="H16" s="242" t="s">
        <v>105</v>
      </c>
      <c r="I16" s="245">
        <f>SUM(I14:I15)</f>
        <v>0</v>
      </c>
      <c r="J16" s="246" t="s">
        <v>105</v>
      </c>
    </row>
    <row r="17" spans="1:14" ht="27" customHeight="1" thickTop="1" thickBot="1" x14ac:dyDescent="0.2">
      <c r="A17" s="249"/>
      <c r="B17" s="259" t="s">
        <v>183</v>
      </c>
      <c r="C17" s="316" t="e">
        <f>C15/C16*100</f>
        <v>#DIV/0!</v>
      </c>
      <c r="D17" s="260"/>
      <c r="E17" s="317" t="e">
        <f>E15/E16*100</f>
        <v>#DIV/0!</v>
      </c>
      <c r="F17" s="306" t="s">
        <v>295</v>
      </c>
      <c r="G17" s="318" t="e">
        <f>G15/G16*100</f>
        <v>#DIV/0!</v>
      </c>
      <c r="H17" s="260" t="s">
        <v>295</v>
      </c>
      <c r="I17" s="316" t="e">
        <f>I15/I16*100</f>
        <v>#DIV/0!</v>
      </c>
      <c r="J17" s="261" t="s">
        <v>103</v>
      </c>
    </row>
    <row r="18" spans="1:14" ht="27" customHeight="1" x14ac:dyDescent="0.15">
      <c r="A18" s="218" t="s">
        <v>182</v>
      </c>
      <c r="B18" s="230" t="s">
        <v>179</v>
      </c>
      <c r="C18" s="237">
        <f>C6+C10+C14</f>
        <v>0</v>
      </c>
      <c r="D18" s="212" t="s">
        <v>105</v>
      </c>
      <c r="E18" s="238">
        <f>E6+E10+E14</f>
        <v>0</v>
      </c>
      <c r="F18" s="212" t="s">
        <v>105</v>
      </c>
      <c r="G18" s="238">
        <f>G6+G10+G14</f>
        <v>0</v>
      </c>
      <c r="H18" s="237" t="s">
        <v>105</v>
      </c>
      <c r="I18" s="239">
        <f>C18+E18+G18</f>
        <v>0</v>
      </c>
      <c r="J18" s="222" t="s">
        <v>105</v>
      </c>
    </row>
    <row r="19" spans="1:14" ht="27" customHeight="1" x14ac:dyDescent="0.15">
      <c r="A19" s="218"/>
      <c r="B19" s="103" t="s">
        <v>180</v>
      </c>
      <c r="C19" s="227">
        <f>C7+C11+C15</f>
        <v>0</v>
      </c>
      <c r="D19" s="194" t="s">
        <v>105</v>
      </c>
      <c r="E19" s="151">
        <f>E7+E11+E15</f>
        <v>0</v>
      </c>
      <c r="F19" s="194" t="s">
        <v>105</v>
      </c>
      <c r="G19" s="151">
        <f>G7+G11+G15</f>
        <v>0</v>
      </c>
      <c r="H19" s="227" t="s">
        <v>105</v>
      </c>
      <c r="I19" s="236">
        <f>C19+E19+G19</f>
        <v>0</v>
      </c>
      <c r="J19" s="217" t="s">
        <v>105</v>
      </c>
    </row>
    <row r="20" spans="1:14" ht="27" customHeight="1" thickBot="1" x14ac:dyDescent="0.2">
      <c r="A20" s="249"/>
      <c r="B20" s="104" t="s">
        <v>182</v>
      </c>
      <c r="C20" s="228">
        <f>SUM(C18:C19)</f>
        <v>0</v>
      </c>
      <c r="D20" s="107" t="s">
        <v>105</v>
      </c>
      <c r="E20" s="197">
        <f>SUM(E18:E19)</f>
        <v>0</v>
      </c>
      <c r="F20" s="107" t="s">
        <v>105</v>
      </c>
      <c r="G20" s="197">
        <f>SUM(G18:G19)</f>
        <v>0</v>
      </c>
      <c r="H20" s="228" t="s">
        <v>105</v>
      </c>
      <c r="I20" s="250">
        <f>SUM(I18:I19)</f>
        <v>0</v>
      </c>
      <c r="J20" s="221" t="s">
        <v>105</v>
      </c>
    </row>
    <row r="21" spans="1:14" ht="27" customHeight="1" thickBot="1" x14ac:dyDescent="0.2">
      <c r="A21" s="219" t="s">
        <v>262</v>
      </c>
      <c r="B21" s="262"/>
      <c r="C21" s="386" t="e">
        <f>AVERAGE(C9,C13,C17)</f>
        <v>#DIV/0!</v>
      </c>
      <c r="D21" s="387"/>
      <c r="E21" s="376" t="e">
        <f>AVERAGE(E9,E13,E17)</f>
        <v>#DIV/0!</v>
      </c>
      <c r="F21" s="378"/>
      <c r="G21" s="376" t="e">
        <f>AVERAGE(G9,G13,G17)</f>
        <v>#DIV/0!</v>
      </c>
      <c r="H21" s="377"/>
      <c r="I21" s="319" t="e">
        <f>AVERAGE(I9,I13,I17)</f>
        <v>#DIV/0!</v>
      </c>
      <c r="J21" s="261" t="s">
        <v>103</v>
      </c>
    </row>
    <row r="23" spans="1:14" ht="20.25" thickBot="1" x14ac:dyDescent="0.2">
      <c r="A23" s="85" t="s">
        <v>298</v>
      </c>
    </row>
    <row r="24" spans="1:14" x14ac:dyDescent="0.15">
      <c r="A24" s="490"/>
      <c r="B24" s="496"/>
      <c r="C24" s="516" t="s">
        <v>364</v>
      </c>
      <c r="D24" s="517"/>
      <c r="E24" s="517"/>
      <c r="F24" s="517"/>
      <c r="G24" s="516" t="s">
        <v>365</v>
      </c>
      <c r="H24" s="517"/>
      <c r="I24" s="517"/>
      <c r="J24" s="517"/>
      <c r="K24" s="101"/>
      <c r="L24" s="101"/>
      <c r="M24" s="101"/>
      <c r="N24" s="102"/>
    </row>
    <row r="25" spans="1:14" ht="17.25" thickBot="1" x14ac:dyDescent="0.2">
      <c r="A25" s="493"/>
      <c r="B25" s="497"/>
      <c r="C25" s="209" t="s">
        <v>179</v>
      </c>
      <c r="D25" s="211"/>
      <c r="E25" s="207" t="s">
        <v>180</v>
      </c>
      <c r="F25" s="211"/>
      <c r="G25" s="209" t="s">
        <v>179</v>
      </c>
      <c r="H25" s="211"/>
      <c r="I25" s="207" t="s">
        <v>180</v>
      </c>
      <c r="J25" s="211"/>
      <c r="K25" s="207" t="s">
        <v>182</v>
      </c>
      <c r="L25" s="210"/>
      <c r="M25" s="207" t="s">
        <v>183</v>
      </c>
      <c r="N25" s="208"/>
    </row>
    <row r="26" spans="1:14" ht="27" customHeight="1" x14ac:dyDescent="0.15">
      <c r="A26" s="270" t="s">
        <v>366</v>
      </c>
      <c r="B26" s="270"/>
      <c r="C26" s="200"/>
      <c r="D26" s="108" t="s">
        <v>105</v>
      </c>
      <c r="E26" s="183"/>
      <c r="F26" s="108" t="s">
        <v>105</v>
      </c>
      <c r="G26" s="200"/>
      <c r="H26" s="108" t="s">
        <v>105</v>
      </c>
      <c r="I26" s="183"/>
      <c r="J26" s="108" t="s">
        <v>105</v>
      </c>
      <c r="K26" s="196">
        <f>SUM(C26:J26)</f>
        <v>0</v>
      </c>
      <c r="L26" s="212" t="s">
        <v>105</v>
      </c>
      <c r="M26" s="213" t="e">
        <f>(E26+I26)/K26*100</f>
        <v>#DIV/0!</v>
      </c>
      <c r="N26" s="214" t="s">
        <v>103</v>
      </c>
    </row>
    <row r="27" spans="1:14" ht="27" customHeight="1" x14ac:dyDescent="0.15">
      <c r="A27" s="264" t="s">
        <v>185</v>
      </c>
      <c r="B27" s="265"/>
      <c r="C27" s="202"/>
      <c r="D27" s="109" t="s">
        <v>105</v>
      </c>
      <c r="E27" s="184"/>
      <c r="F27" s="109" t="s">
        <v>105</v>
      </c>
      <c r="G27" s="202"/>
      <c r="H27" s="109" t="s">
        <v>105</v>
      </c>
      <c r="I27" s="184"/>
      <c r="J27" s="109" t="s">
        <v>105</v>
      </c>
      <c r="K27" s="196">
        <f t="shared" ref="K27:K28" si="0">SUM(C27:J27)</f>
        <v>0</v>
      </c>
      <c r="L27" s="194" t="s">
        <v>105</v>
      </c>
      <c r="M27" s="213" t="e">
        <f>(E27+I27)/K27*100</f>
        <v>#DIV/0!</v>
      </c>
      <c r="N27" s="203" t="s">
        <v>103</v>
      </c>
    </row>
    <row r="28" spans="1:14" ht="27" customHeight="1" thickBot="1" x14ac:dyDescent="0.2">
      <c r="A28" s="267" t="s">
        <v>186</v>
      </c>
      <c r="B28" s="266"/>
      <c r="C28" s="204"/>
      <c r="D28" s="110" t="s">
        <v>105</v>
      </c>
      <c r="E28" s="185"/>
      <c r="F28" s="110" t="s">
        <v>105</v>
      </c>
      <c r="G28" s="204"/>
      <c r="H28" s="110" t="s">
        <v>105</v>
      </c>
      <c r="I28" s="185"/>
      <c r="J28" s="110" t="s">
        <v>105</v>
      </c>
      <c r="K28" s="397">
        <f t="shared" si="0"/>
        <v>0</v>
      </c>
      <c r="L28" s="195" t="s">
        <v>105</v>
      </c>
      <c r="M28" s="398" t="e">
        <f t="shared" ref="M28" si="1">(E28+I28)/K28*100</f>
        <v>#DIV/0!</v>
      </c>
      <c r="N28" s="205" t="s">
        <v>103</v>
      </c>
    </row>
    <row r="29" spans="1:14" s="53" customFormat="1" ht="21.75" customHeight="1" x14ac:dyDescent="0.15">
      <c r="A29" s="332"/>
      <c r="B29" s="332"/>
      <c r="C29" s="111"/>
      <c r="D29" s="111"/>
      <c r="E29" s="111"/>
      <c r="F29" s="111"/>
      <c r="G29" s="111"/>
      <c r="H29" s="111"/>
      <c r="I29" s="333"/>
      <c r="J29" s="111"/>
    </row>
    <row r="30" spans="1:14" ht="20.25" thickBot="1" x14ac:dyDescent="0.2">
      <c r="A30" s="85" t="s">
        <v>334</v>
      </c>
    </row>
    <row r="31" spans="1:14" ht="20.25" customHeight="1" x14ac:dyDescent="0.15">
      <c r="A31" s="510"/>
      <c r="B31" s="511"/>
      <c r="C31" s="273" t="s">
        <v>306</v>
      </c>
      <c r="D31" s="253"/>
      <c r="E31" s="274"/>
      <c r="F31" s="274"/>
      <c r="G31" s="274"/>
      <c r="H31" s="216"/>
    </row>
    <row r="32" spans="1:14" ht="19.5" customHeight="1" thickBot="1" x14ac:dyDescent="0.2">
      <c r="A32" s="512"/>
      <c r="B32" s="513"/>
      <c r="C32" s="275" t="s">
        <v>179</v>
      </c>
      <c r="D32" s="276"/>
      <c r="E32" s="277" t="s">
        <v>180</v>
      </c>
      <c r="F32" s="277"/>
      <c r="G32" s="277" t="s">
        <v>183</v>
      </c>
      <c r="H32" s="276"/>
    </row>
    <row r="33" spans="1:14" ht="27" customHeight="1" thickBot="1" x14ac:dyDescent="0.2">
      <c r="A33" s="338" t="s">
        <v>366</v>
      </c>
      <c r="B33" s="267"/>
      <c r="C33" s="339"/>
      <c r="D33" s="261" t="s">
        <v>104</v>
      </c>
      <c r="E33" s="340"/>
      <c r="F33" s="261" t="s">
        <v>104</v>
      </c>
      <c r="G33" s="278" t="e">
        <f>E33/C33*100</f>
        <v>#DIV/0!</v>
      </c>
      <c r="H33" s="261" t="s">
        <v>252</v>
      </c>
    </row>
    <row r="34" spans="1:14" x14ac:dyDescent="0.15">
      <c r="B34" s="100"/>
    </row>
    <row r="35" spans="1:14" ht="20.25" thickBot="1" x14ac:dyDescent="0.2">
      <c r="A35" s="85" t="s">
        <v>335</v>
      </c>
    </row>
    <row r="36" spans="1:14" ht="20.25" customHeight="1" x14ac:dyDescent="0.15">
      <c r="A36" s="510"/>
      <c r="B36" s="511"/>
      <c r="C36" s="273" t="s">
        <v>261</v>
      </c>
      <c r="D36" s="253"/>
      <c r="E36" s="274"/>
      <c r="F36" s="274"/>
      <c r="G36" s="274"/>
      <c r="H36" s="216"/>
    </row>
    <row r="37" spans="1:14" ht="19.5" customHeight="1" thickBot="1" x14ac:dyDescent="0.2">
      <c r="A37" s="512"/>
      <c r="B37" s="513"/>
      <c r="C37" s="275" t="s">
        <v>179</v>
      </c>
      <c r="D37" s="276"/>
      <c r="E37" s="277" t="s">
        <v>180</v>
      </c>
      <c r="F37" s="277"/>
      <c r="G37" s="277" t="s">
        <v>183</v>
      </c>
      <c r="H37" s="276"/>
    </row>
    <row r="38" spans="1:14" ht="27" customHeight="1" thickBot="1" x14ac:dyDescent="0.2">
      <c r="A38" s="338" t="s">
        <v>366</v>
      </c>
      <c r="B38" s="267"/>
      <c r="C38" s="339"/>
      <c r="D38" s="261" t="s">
        <v>257</v>
      </c>
      <c r="E38" s="340"/>
      <c r="F38" s="261" t="s">
        <v>257</v>
      </c>
      <c r="G38" s="278" t="e">
        <f t="shared" ref="G38" si="2">E38/C38*100</f>
        <v>#DIV/0!</v>
      </c>
      <c r="H38" s="261" t="s">
        <v>252</v>
      </c>
    </row>
    <row r="39" spans="1:14" s="23" customFormat="1" ht="20.25" customHeight="1" x14ac:dyDescent="0.15">
      <c r="A39" s="334" t="s">
        <v>304</v>
      </c>
      <c r="B39" s="335"/>
      <c r="C39" s="336"/>
      <c r="D39" s="288"/>
      <c r="E39" s="336"/>
      <c r="F39" s="288"/>
      <c r="G39" s="337"/>
      <c r="H39" s="81"/>
    </row>
    <row r="40" spans="1:14" s="23" customFormat="1" ht="20.25" customHeight="1" x14ac:dyDescent="0.15">
      <c r="A40" s="334" t="s">
        <v>303</v>
      </c>
      <c r="B40" s="335"/>
      <c r="C40" s="336"/>
      <c r="D40" s="288"/>
      <c r="E40" s="336"/>
      <c r="F40" s="288"/>
      <c r="G40" s="337"/>
      <c r="H40" s="81"/>
    </row>
    <row r="41" spans="1:14" s="23" customFormat="1" ht="39" customHeight="1" x14ac:dyDescent="0.15">
      <c r="A41" s="521" t="s">
        <v>305</v>
      </c>
      <c r="B41" s="521"/>
      <c r="C41" s="521"/>
      <c r="D41" s="521"/>
      <c r="E41" s="521"/>
      <c r="F41" s="521"/>
      <c r="G41" s="521"/>
      <c r="H41" s="521"/>
      <c r="I41" s="521"/>
      <c r="J41" s="521"/>
      <c r="K41" s="521"/>
      <c r="L41" s="521"/>
      <c r="M41" s="521"/>
      <c r="N41" s="521"/>
    </row>
    <row r="43" spans="1:14" ht="20.25" thickBot="1" x14ac:dyDescent="0.2">
      <c r="A43" s="85" t="s">
        <v>336</v>
      </c>
    </row>
    <row r="44" spans="1:14" x14ac:dyDescent="0.15">
      <c r="A44" s="490" t="s">
        <v>258</v>
      </c>
      <c r="B44" s="491"/>
      <c r="C44" s="491"/>
      <c r="D44" s="491"/>
      <c r="E44" s="491"/>
      <c r="F44" s="492"/>
      <c r="G44" s="215" t="s">
        <v>302</v>
      </c>
      <c r="H44" s="254"/>
      <c r="I44" s="254"/>
      <c r="J44" s="253"/>
    </row>
    <row r="45" spans="1:14" ht="17.25" thickBot="1" x14ac:dyDescent="0.2">
      <c r="A45" s="493"/>
      <c r="B45" s="494"/>
      <c r="C45" s="494"/>
      <c r="D45" s="494"/>
      <c r="E45" s="494"/>
      <c r="F45" s="495"/>
      <c r="G45" s="210" t="s">
        <v>179</v>
      </c>
      <c r="H45" s="220"/>
      <c r="I45" s="220" t="s">
        <v>180</v>
      </c>
      <c r="J45" s="231"/>
    </row>
    <row r="46" spans="1:14" ht="28.5" customHeight="1" thickBot="1" x14ac:dyDescent="0.2">
      <c r="A46" s="311"/>
      <c r="B46" s="312"/>
      <c r="C46" s="312"/>
      <c r="D46" s="312"/>
      <c r="E46" s="312"/>
      <c r="F46" s="313"/>
      <c r="G46" s="314"/>
      <c r="H46" s="315" t="s">
        <v>105</v>
      </c>
      <c r="I46" s="314"/>
      <c r="J46" s="251" t="s">
        <v>105</v>
      </c>
    </row>
    <row r="47" spans="1:14" s="23" customFormat="1" ht="20.25" customHeight="1" x14ac:dyDescent="0.15">
      <c r="A47" s="399" t="s">
        <v>372</v>
      </c>
      <c r="B47" s="335"/>
      <c r="C47" s="336"/>
      <c r="D47" s="288"/>
      <c r="E47" s="336"/>
      <c r="F47" s="288"/>
      <c r="G47" s="337"/>
      <c r="H47" s="81"/>
    </row>
    <row r="48" spans="1:14" s="53" customFormat="1" ht="19.5" customHeight="1" x14ac:dyDescent="0.15">
      <c r="A48" s="94"/>
      <c r="B48" s="111"/>
      <c r="C48" s="111"/>
      <c r="D48" s="111"/>
      <c r="E48" s="111"/>
      <c r="F48" s="111"/>
      <c r="G48" s="111"/>
      <c r="H48" s="111"/>
      <c r="I48" s="111"/>
      <c r="J48" s="111"/>
    </row>
    <row r="49" spans="1:14" ht="20.25" thickBot="1" x14ac:dyDescent="0.2">
      <c r="A49" s="85" t="s">
        <v>337</v>
      </c>
    </row>
    <row r="50" spans="1:14" ht="17.25" thickBot="1" x14ac:dyDescent="0.2">
      <c r="A50" s="488"/>
      <c r="B50" s="489"/>
      <c r="C50" s="198" t="s">
        <v>184</v>
      </c>
      <c r="D50" s="186"/>
      <c r="E50" s="187" t="s">
        <v>269</v>
      </c>
      <c r="F50" s="188"/>
      <c r="G50" s="206" t="s">
        <v>183</v>
      </c>
      <c r="H50" s="388"/>
      <c r="I50" s="522" t="s">
        <v>354</v>
      </c>
      <c r="J50" s="523"/>
      <c r="K50" s="523"/>
      <c r="L50" s="523"/>
      <c r="M50" s="523"/>
      <c r="N50" s="524"/>
    </row>
    <row r="51" spans="1:14" ht="27" customHeight="1" x14ac:dyDescent="0.15">
      <c r="A51" s="264" t="s">
        <v>366</v>
      </c>
      <c r="B51" s="264"/>
      <c r="C51" s="200"/>
      <c r="D51" s="212" t="s">
        <v>105</v>
      </c>
      <c r="E51" s="183"/>
      <c r="F51" s="212" t="s">
        <v>105</v>
      </c>
      <c r="G51" s="390" t="e">
        <f>E51/C51*100</f>
        <v>#DIV/0!</v>
      </c>
      <c r="H51" s="238" t="s">
        <v>103</v>
      </c>
      <c r="I51" s="525"/>
      <c r="J51" s="526"/>
      <c r="K51" s="526"/>
      <c r="L51" s="526"/>
      <c r="M51" s="526"/>
      <c r="N51" s="527"/>
    </row>
    <row r="52" spans="1:14" ht="27" customHeight="1" x14ac:dyDescent="0.15">
      <c r="A52" s="264" t="s">
        <v>185</v>
      </c>
      <c r="B52" s="265"/>
      <c r="C52" s="202"/>
      <c r="D52" s="194" t="s">
        <v>105</v>
      </c>
      <c r="E52" s="184"/>
      <c r="F52" s="194" t="s">
        <v>105</v>
      </c>
      <c r="G52" s="389" t="e">
        <f t="shared" ref="G52:G53" si="3">E52/C52*100</f>
        <v>#DIV/0!</v>
      </c>
      <c r="H52" s="151" t="s">
        <v>103</v>
      </c>
      <c r="I52" s="528"/>
      <c r="J52" s="529"/>
      <c r="K52" s="529"/>
      <c r="L52" s="529"/>
      <c r="M52" s="529"/>
      <c r="N52" s="530"/>
    </row>
    <row r="53" spans="1:14" ht="27" customHeight="1" thickBot="1" x14ac:dyDescent="0.2">
      <c r="A53" s="268" t="s">
        <v>186</v>
      </c>
      <c r="B53" s="269"/>
      <c r="C53" s="391"/>
      <c r="D53" s="392" t="s">
        <v>105</v>
      </c>
      <c r="E53" s="393"/>
      <c r="F53" s="392" t="s">
        <v>105</v>
      </c>
      <c r="G53" s="394" t="e">
        <f t="shared" si="3"/>
        <v>#DIV/0!</v>
      </c>
      <c r="H53" s="395" t="s">
        <v>103</v>
      </c>
      <c r="I53" s="507"/>
      <c r="J53" s="508"/>
      <c r="K53" s="508"/>
      <c r="L53" s="508"/>
      <c r="M53" s="508"/>
      <c r="N53" s="509"/>
    </row>
    <row r="54" spans="1:14" ht="27" customHeight="1" thickBot="1" x14ac:dyDescent="0.2">
      <c r="A54" s="263" t="s">
        <v>262</v>
      </c>
      <c r="B54" s="263"/>
      <c r="C54" s="284" t="e">
        <f>AVERAGE(C51,C52,C53)</f>
        <v>#DIV/0!</v>
      </c>
      <c r="D54" s="315"/>
      <c r="E54" s="284" t="e">
        <f>AVERAGE(E51,E52,E53)</f>
        <v>#DIV/0!</v>
      </c>
      <c r="F54" s="315"/>
      <c r="G54" s="284" t="e">
        <f>AVERAGE(G51,G52,G53)</f>
        <v>#DIV/0!</v>
      </c>
      <c r="H54" s="251" t="s">
        <v>103</v>
      </c>
      <c r="I54" s="396"/>
      <c r="J54" s="111"/>
    </row>
    <row r="55" spans="1:14" x14ac:dyDescent="0.15">
      <c r="A55" s="28" t="s">
        <v>270</v>
      </c>
    </row>
    <row r="56" spans="1:14" x14ac:dyDescent="0.15">
      <c r="A56" s="162" t="s">
        <v>355</v>
      </c>
    </row>
    <row r="57" spans="1:14" ht="19.5" customHeight="1" x14ac:dyDescent="0.15"/>
    <row r="58" spans="1:14" ht="20.25" thickBot="1" x14ac:dyDescent="0.2">
      <c r="A58" s="85" t="s">
        <v>338</v>
      </c>
    </row>
    <row r="59" spans="1:14" x14ac:dyDescent="0.15">
      <c r="A59" s="490" t="s">
        <v>367</v>
      </c>
      <c r="B59" s="491"/>
      <c r="C59" s="491"/>
      <c r="D59" s="496"/>
      <c r="E59" s="490" t="s">
        <v>368</v>
      </c>
      <c r="F59" s="491"/>
      <c r="G59" s="491"/>
      <c r="H59" s="491"/>
      <c r="I59" s="491"/>
      <c r="J59" s="496"/>
      <c r="K59" s="215" t="s">
        <v>256</v>
      </c>
      <c r="L59" s="254"/>
      <c r="M59" s="254"/>
      <c r="N59" s="253"/>
    </row>
    <row r="60" spans="1:14" ht="17.25" thickBot="1" x14ac:dyDescent="0.2">
      <c r="A60" s="493"/>
      <c r="B60" s="494"/>
      <c r="C60" s="494"/>
      <c r="D60" s="497"/>
      <c r="E60" s="493"/>
      <c r="F60" s="494"/>
      <c r="G60" s="494"/>
      <c r="H60" s="494"/>
      <c r="I60" s="494"/>
      <c r="J60" s="497"/>
      <c r="K60" s="210" t="s">
        <v>179</v>
      </c>
      <c r="L60" s="220"/>
      <c r="M60" s="220" t="s">
        <v>180</v>
      </c>
      <c r="N60" s="231"/>
    </row>
    <row r="61" spans="1:14" ht="23.25" customHeight="1" x14ac:dyDescent="0.15">
      <c r="A61" s="200"/>
      <c r="B61" s="189"/>
      <c r="C61" s="189"/>
      <c r="D61" s="192"/>
      <c r="E61" s="400"/>
      <c r="F61" s="252"/>
      <c r="G61" s="189"/>
      <c r="H61" s="189"/>
      <c r="I61" s="189"/>
      <c r="J61" s="108"/>
      <c r="K61" s="256"/>
      <c r="L61" s="193" t="s">
        <v>105</v>
      </c>
      <c r="M61" s="256"/>
      <c r="N61" s="201" t="s">
        <v>105</v>
      </c>
    </row>
    <row r="62" spans="1:14" ht="23.25" customHeight="1" x14ac:dyDescent="0.15">
      <c r="A62" s="202"/>
      <c r="B62" s="190"/>
      <c r="C62" s="190"/>
      <c r="D62" s="109"/>
      <c r="E62" s="401"/>
      <c r="F62" s="190"/>
      <c r="G62" s="190"/>
      <c r="H62" s="190"/>
      <c r="I62" s="190"/>
      <c r="J62" s="109"/>
      <c r="K62" s="184"/>
      <c r="L62" s="194" t="s">
        <v>105</v>
      </c>
      <c r="M62" s="184"/>
      <c r="N62" s="203" t="s">
        <v>105</v>
      </c>
    </row>
    <row r="63" spans="1:14" ht="23.25" customHeight="1" thickBot="1" x14ac:dyDescent="0.2">
      <c r="A63" s="204"/>
      <c r="B63" s="191"/>
      <c r="C63" s="191"/>
      <c r="D63" s="110"/>
      <c r="E63" s="402"/>
      <c r="F63" s="191"/>
      <c r="G63" s="191"/>
      <c r="H63" s="191"/>
      <c r="I63" s="191"/>
      <c r="J63" s="110"/>
      <c r="K63" s="185"/>
      <c r="L63" s="195" t="s">
        <v>105</v>
      </c>
      <c r="M63" s="185"/>
      <c r="N63" s="205" t="s">
        <v>105</v>
      </c>
    </row>
    <row r="64" spans="1:14" x14ac:dyDescent="0.15">
      <c r="A64" s="162" t="s">
        <v>369</v>
      </c>
    </row>
    <row r="65" spans="1:10" ht="19.5" x14ac:dyDescent="0.15">
      <c r="A65" s="85"/>
    </row>
    <row r="66" spans="1:10" ht="20.25" thickBot="1" x14ac:dyDescent="0.2">
      <c r="A66" s="85" t="s">
        <v>339</v>
      </c>
    </row>
    <row r="67" spans="1:10" x14ac:dyDescent="0.15">
      <c r="A67" s="490" t="s">
        <v>258</v>
      </c>
      <c r="B67" s="491"/>
      <c r="C67" s="491"/>
      <c r="D67" s="491"/>
      <c r="E67" s="491"/>
      <c r="F67" s="492"/>
      <c r="G67" s="215" t="s">
        <v>256</v>
      </c>
      <c r="H67" s="254"/>
      <c r="I67" s="254"/>
      <c r="J67" s="253"/>
    </row>
    <row r="68" spans="1:10" ht="17.25" thickBot="1" x14ac:dyDescent="0.2">
      <c r="A68" s="493"/>
      <c r="B68" s="494"/>
      <c r="C68" s="494"/>
      <c r="D68" s="494"/>
      <c r="E68" s="494"/>
      <c r="F68" s="495"/>
      <c r="G68" s="210" t="s">
        <v>179</v>
      </c>
      <c r="H68" s="220"/>
      <c r="I68" s="220" t="s">
        <v>180</v>
      </c>
      <c r="J68" s="231"/>
    </row>
    <row r="69" spans="1:10" ht="26.25" customHeight="1" x14ac:dyDescent="0.15">
      <c r="A69" s="271"/>
      <c r="B69" s="252"/>
      <c r="C69" s="252"/>
      <c r="D69" s="252"/>
      <c r="E69" s="252"/>
      <c r="F69" s="192"/>
      <c r="G69" s="256"/>
      <c r="H69" s="193" t="s">
        <v>105</v>
      </c>
      <c r="I69" s="256"/>
      <c r="J69" s="201" t="s">
        <v>105</v>
      </c>
    </row>
    <row r="70" spans="1:10" ht="26.25" customHeight="1" x14ac:dyDescent="0.15">
      <c r="A70" s="272"/>
      <c r="B70" s="190"/>
      <c r="C70" s="190"/>
      <c r="D70" s="190"/>
      <c r="E70" s="190"/>
      <c r="F70" s="109"/>
      <c r="G70" s="184"/>
      <c r="H70" s="194" t="s">
        <v>105</v>
      </c>
      <c r="I70" s="184"/>
      <c r="J70" s="203" t="s">
        <v>105</v>
      </c>
    </row>
    <row r="71" spans="1:10" ht="26.25" customHeight="1" x14ac:dyDescent="0.15">
      <c r="A71" s="272"/>
      <c r="B71" s="190"/>
      <c r="C71" s="190"/>
      <c r="D71" s="190"/>
      <c r="E71" s="190"/>
      <c r="F71" s="109"/>
      <c r="G71" s="184"/>
      <c r="H71" s="194" t="s">
        <v>105</v>
      </c>
      <c r="I71" s="184"/>
      <c r="J71" s="203" t="s">
        <v>105</v>
      </c>
    </row>
    <row r="72" spans="1:10" ht="26.25" customHeight="1" x14ac:dyDescent="0.15">
      <c r="A72" s="272"/>
      <c r="B72" s="190"/>
      <c r="C72" s="190"/>
      <c r="D72" s="190"/>
      <c r="E72" s="190"/>
      <c r="F72" s="109"/>
      <c r="G72" s="184"/>
      <c r="H72" s="194" t="s">
        <v>105</v>
      </c>
      <c r="I72" s="184"/>
      <c r="J72" s="203" t="s">
        <v>105</v>
      </c>
    </row>
    <row r="73" spans="1:10" ht="26.25" customHeight="1" thickBot="1" x14ac:dyDescent="0.2">
      <c r="A73" s="204"/>
      <c r="B73" s="191"/>
      <c r="C73" s="191"/>
      <c r="D73" s="191"/>
      <c r="E73" s="191"/>
      <c r="F73" s="110"/>
      <c r="G73" s="185"/>
      <c r="H73" s="195" t="s">
        <v>105</v>
      </c>
      <c r="I73" s="185"/>
      <c r="J73" s="205" t="s">
        <v>105</v>
      </c>
    </row>
    <row r="74" spans="1:10" x14ac:dyDescent="0.15">
      <c r="A74" s="162" t="s">
        <v>370</v>
      </c>
    </row>
    <row r="75" spans="1:10" s="53" customFormat="1" ht="26.25" customHeight="1" x14ac:dyDescent="0.15">
      <c r="A75" s="111"/>
      <c r="B75" s="111"/>
      <c r="C75" s="111"/>
      <c r="D75" s="111"/>
      <c r="E75" s="111"/>
      <c r="F75" s="111"/>
      <c r="G75" s="111"/>
      <c r="H75" s="111"/>
      <c r="I75" s="111"/>
      <c r="J75" s="111"/>
    </row>
    <row r="76" spans="1:10" ht="20.25" thickBot="1" x14ac:dyDescent="0.2">
      <c r="A76" s="85" t="s">
        <v>340</v>
      </c>
    </row>
    <row r="77" spans="1:10" x14ac:dyDescent="0.15">
      <c r="A77" s="490" t="s">
        <v>258</v>
      </c>
      <c r="B77" s="491"/>
      <c r="C77" s="491"/>
      <c r="D77" s="491"/>
      <c r="E77" s="491"/>
      <c r="F77" s="492"/>
      <c r="G77" s="215" t="s">
        <v>256</v>
      </c>
      <c r="H77" s="254"/>
      <c r="I77" s="254"/>
      <c r="J77" s="253"/>
    </row>
    <row r="78" spans="1:10" ht="17.25" thickBot="1" x14ac:dyDescent="0.2">
      <c r="A78" s="493"/>
      <c r="B78" s="494"/>
      <c r="C78" s="494"/>
      <c r="D78" s="494"/>
      <c r="E78" s="494"/>
      <c r="F78" s="495"/>
      <c r="G78" s="210" t="s">
        <v>179</v>
      </c>
      <c r="H78" s="220"/>
      <c r="I78" s="220" t="s">
        <v>180</v>
      </c>
      <c r="J78" s="231"/>
    </row>
    <row r="79" spans="1:10" ht="23.25" customHeight="1" x14ac:dyDescent="0.15">
      <c r="A79" s="498"/>
      <c r="B79" s="499"/>
      <c r="C79" s="499"/>
      <c r="D79" s="499"/>
      <c r="E79" s="499"/>
      <c r="F79" s="500"/>
      <c r="G79" s="256"/>
      <c r="H79" s="193" t="s">
        <v>105</v>
      </c>
      <c r="I79" s="256"/>
      <c r="J79" s="201" t="s">
        <v>105</v>
      </c>
    </row>
    <row r="80" spans="1:10" ht="23.25" customHeight="1" x14ac:dyDescent="0.15">
      <c r="A80" s="501"/>
      <c r="B80" s="502"/>
      <c r="C80" s="502"/>
      <c r="D80" s="502"/>
      <c r="E80" s="502"/>
      <c r="F80" s="503"/>
      <c r="G80" s="184"/>
      <c r="H80" s="194" t="s">
        <v>105</v>
      </c>
      <c r="I80" s="184"/>
      <c r="J80" s="203" t="s">
        <v>105</v>
      </c>
    </row>
    <row r="81" spans="1:10" ht="23.25" customHeight="1" thickBot="1" x14ac:dyDescent="0.2">
      <c r="A81" s="504"/>
      <c r="B81" s="505"/>
      <c r="C81" s="505"/>
      <c r="D81" s="505"/>
      <c r="E81" s="505"/>
      <c r="F81" s="506"/>
      <c r="G81" s="185"/>
      <c r="H81" s="195" t="s">
        <v>105</v>
      </c>
      <c r="I81" s="185"/>
      <c r="J81" s="205" t="s">
        <v>105</v>
      </c>
    </row>
    <row r="82" spans="1:10" x14ac:dyDescent="0.15">
      <c r="A82" s="399" t="s">
        <v>373</v>
      </c>
    </row>
    <row r="83" spans="1:10" s="53" customFormat="1" ht="23.25" customHeight="1" x14ac:dyDescent="0.15">
      <c r="A83" s="305"/>
      <c r="B83" s="305"/>
      <c r="C83" s="97"/>
      <c r="D83" s="97"/>
      <c r="E83" s="97"/>
      <c r="F83" s="97"/>
      <c r="G83" s="111"/>
      <c r="H83" s="111"/>
      <c r="I83" s="111"/>
      <c r="J83" s="111"/>
    </row>
    <row r="84" spans="1:10" ht="20.25" thickBot="1" x14ac:dyDescent="0.2">
      <c r="A84" s="85" t="s">
        <v>341</v>
      </c>
    </row>
    <row r="85" spans="1:10" ht="33.75" thickBot="1" x14ac:dyDescent="0.2">
      <c r="A85" s="488"/>
      <c r="B85" s="489"/>
      <c r="C85" s="198" t="s">
        <v>250</v>
      </c>
      <c r="D85" s="186"/>
      <c r="E85" s="187" t="s">
        <v>251</v>
      </c>
      <c r="F85" s="188"/>
      <c r="G85" s="206" t="s">
        <v>183</v>
      </c>
      <c r="H85" s="199"/>
    </row>
    <row r="86" spans="1:10" ht="27" customHeight="1" thickBot="1" x14ac:dyDescent="0.2">
      <c r="A86" s="267" t="s">
        <v>366</v>
      </c>
      <c r="B86" s="267"/>
      <c r="C86" s="342"/>
      <c r="D86" s="315" t="s">
        <v>105</v>
      </c>
      <c r="E86" s="343"/>
      <c r="F86" s="315" t="s">
        <v>105</v>
      </c>
      <c r="G86" s="344" t="e">
        <f>C86/E86*100</f>
        <v>#DIV/0!</v>
      </c>
      <c r="H86" s="251" t="s">
        <v>103</v>
      </c>
    </row>
    <row r="87" spans="1:10" ht="20.100000000000001" customHeight="1" x14ac:dyDescent="0.15">
      <c r="A87" s="399" t="s">
        <v>373</v>
      </c>
    </row>
  </sheetData>
  <mergeCells count="22">
    <mergeCell ref="A41:N41"/>
    <mergeCell ref="A44:F45"/>
    <mergeCell ref="I50:N50"/>
    <mergeCell ref="I51:N51"/>
    <mergeCell ref="I52:N52"/>
    <mergeCell ref="A36:B37"/>
    <mergeCell ref="A31:B32"/>
    <mergeCell ref="H2:I2"/>
    <mergeCell ref="A24:B25"/>
    <mergeCell ref="C24:F24"/>
    <mergeCell ref="G24:J24"/>
    <mergeCell ref="J2:M2"/>
    <mergeCell ref="A85:B85"/>
    <mergeCell ref="A67:F68"/>
    <mergeCell ref="E59:J60"/>
    <mergeCell ref="A50:B50"/>
    <mergeCell ref="A77:F78"/>
    <mergeCell ref="A79:F79"/>
    <mergeCell ref="A80:F80"/>
    <mergeCell ref="A81:F81"/>
    <mergeCell ref="A59:D60"/>
    <mergeCell ref="I53:N53"/>
  </mergeCells>
  <phoneticPr fontId="6"/>
  <printOptions horizontalCentered="1"/>
  <pageMargins left="0.39370078740157483" right="0.39370078740157483" top="0.39370078740157483" bottom="0.39370078740157483" header="0.31496062992125984" footer="0.31496062992125984"/>
  <pageSetup paperSize="9" orientation="portrait" r:id="rId1"/>
  <headerFooter>
    <oddFooter>&amp;C&amp;"メイリオ,レギュラー"&amp;P/&amp;N</oddFooter>
  </headerFooter>
  <rowBreaks count="1" manualBreakCount="1">
    <brk id="4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5"/>
  <sheetViews>
    <sheetView view="pageBreakPreview" topLeftCell="A71" zoomScale="85" zoomScaleNormal="100" zoomScaleSheetLayoutView="85" workbookViewId="0">
      <selection activeCell="C116" sqref="C116"/>
    </sheetView>
  </sheetViews>
  <sheetFormatPr defaultColWidth="9" defaultRowHeight="21.75" customHeight="1" x14ac:dyDescent="0.15"/>
  <cols>
    <col min="1" max="1" width="9.125" style="28" bestFit="1" customWidth="1"/>
    <col min="2" max="2" width="34.75" style="28" customWidth="1"/>
    <col min="3" max="3" width="39.875" style="28" customWidth="1"/>
    <col min="4" max="4" width="11.375" style="162" customWidth="1"/>
    <col min="5" max="5" width="10" style="28" customWidth="1"/>
    <col min="6" max="8" width="9.875" style="28" customWidth="1"/>
    <col min="9" max="9" width="28.75" style="28" customWidth="1"/>
    <col min="10" max="10" width="9.125" style="28" bestFit="1" customWidth="1"/>
    <col min="11" max="16384" width="9" style="28"/>
  </cols>
  <sheetData>
    <row r="1" spans="1:8" ht="21.75" customHeight="1" x14ac:dyDescent="0.15">
      <c r="A1" s="180" t="s">
        <v>342</v>
      </c>
    </row>
    <row r="2" spans="1:8" ht="21.75" customHeight="1" x14ac:dyDescent="0.15">
      <c r="E2" s="116"/>
    </row>
    <row r="3" spans="1:8" ht="21.75" customHeight="1" x14ac:dyDescent="0.15">
      <c r="D3" s="160" t="s">
        <v>248</v>
      </c>
      <c r="E3" s="148" t="s">
        <v>249</v>
      </c>
      <c r="H3" s="112" t="s">
        <v>188</v>
      </c>
    </row>
    <row r="4" spans="1:8" ht="21.75" customHeight="1" x14ac:dyDescent="0.15">
      <c r="A4" s="99" t="s">
        <v>189</v>
      </c>
      <c r="B4" s="99"/>
      <c r="C4" s="35" t="s">
        <v>190</v>
      </c>
      <c r="D4" s="161"/>
      <c r="E4" s="117" t="s">
        <v>191</v>
      </c>
      <c r="F4" s="24" t="s">
        <v>185</v>
      </c>
      <c r="G4" s="24" t="s">
        <v>186</v>
      </c>
      <c r="H4" s="24" t="s">
        <v>187</v>
      </c>
    </row>
    <row r="5" spans="1:8" ht="21.75" customHeight="1" thickBot="1" x14ac:dyDescent="0.2">
      <c r="A5" s="114">
        <v>7</v>
      </c>
      <c r="B5" s="145" t="s">
        <v>296</v>
      </c>
      <c r="C5" s="341" t="s">
        <v>193</v>
      </c>
      <c r="D5" s="118"/>
      <c r="E5" s="118"/>
      <c r="F5" s="119"/>
      <c r="G5" s="119"/>
      <c r="H5" s="119"/>
    </row>
    <row r="6" spans="1:8" ht="21.75" customHeight="1" x14ac:dyDescent="0.15">
      <c r="B6" s="120"/>
      <c r="C6" s="121" t="s">
        <v>161</v>
      </c>
      <c r="D6" s="320">
        <v>11.266666666666666</v>
      </c>
      <c r="E6" s="321">
        <f>AVERAGE(F6,G6,H6)</f>
        <v>11.266666666666666</v>
      </c>
      <c r="F6" s="115">
        <v>16.5</v>
      </c>
      <c r="G6" s="114">
        <v>9.5</v>
      </c>
      <c r="H6" s="114">
        <v>7.8</v>
      </c>
    </row>
    <row r="7" spans="1:8" ht="21.75" customHeight="1" x14ac:dyDescent="0.15">
      <c r="B7" s="120"/>
      <c r="C7" s="121" t="s">
        <v>162</v>
      </c>
      <c r="D7" s="322">
        <v>8.6</v>
      </c>
      <c r="E7" s="323">
        <f t="shared" ref="E7:E21" si="0">AVERAGE(F7,G7,H7)</f>
        <v>8.6</v>
      </c>
      <c r="F7" s="115">
        <v>8.6999999999999993</v>
      </c>
      <c r="G7" s="114">
        <v>9.1999999999999993</v>
      </c>
      <c r="H7" s="114">
        <v>7.9</v>
      </c>
    </row>
    <row r="8" spans="1:8" ht="21.75" customHeight="1" x14ac:dyDescent="0.15">
      <c r="B8" s="120"/>
      <c r="C8" s="121" t="s">
        <v>163</v>
      </c>
      <c r="D8" s="322">
        <v>8.1</v>
      </c>
      <c r="E8" s="323">
        <f t="shared" si="0"/>
        <v>8.1</v>
      </c>
      <c r="F8" s="115">
        <v>8.3000000000000007</v>
      </c>
      <c r="G8" s="114">
        <v>8</v>
      </c>
      <c r="H8" s="114">
        <v>8</v>
      </c>
    </row>
    <row r="9" spans="1:8" ht="21.75" customHeight="1" x14ac:dyDescent="0.15">
      <c r="B9" s="120"/>
      <c r="C9" s="121" t="s">
        <v>164</v>
      </c>
      <c r="D9" s="322">
        <v>3.2666666666666671</v>
      </c>
      <c r="E9" s="323">
        <f t="shared" si="0"/>
        <v>3.2666666666666671</v>
      </c>
      <c r="F9" s="115">
        <v>3.3</v>
      </c>
      <c r="G9" s="114">
        <v>3.2</v>
      </c>
      <c r="H9" s="114">
        <v>3.3</v>
      </c>
    </row>
    <row r="10" spans="1:8" ht="21.75" customHeight="1" x14ac:dyDescent="0.15">
      <c r="B10" s="120"/>
      <c r="C10" s="121" t="s">
        <v>165</v>
      </c>
      <c r="D10" s="322">
        <v>9.7333333333333325</v>
      </c>
      <c r="E10" s="323">
        <f t="shared" si="0"/>
        <v>9.7333333333333325</v>
      </c>
      <c r="F10" s="115">
        <v>10.6</v>
      </c>
      <c r="G10" s="114">
        <v>9.6999999999999993</v>
      </c>
      <c r="H10" s="114">
        <v>8.9</v>
      </c>
    </row>
    <row r="11" spans="1:8" ht="21.75" customHeight="1" x14ac:dyDescent="0.15">
      <c r="B11" s="120"/>
      <c r="C11" s="121" t="s">
        <v>230</v>
      </c>
      <c r="D11" s="322">
        <v>10.766666666666666</v>
      </c>
      <c r="E11" s="323">
        <f t="shared" si="0"/>
        <v>10.766666666666666</v>
      </c>
      <c r="F11" s="115">
        <v>11.2</v>
      </c>
      <c r="G11" s="114">
        <v>9.4</v>
      </c>
      <c r="H11" s="114">
        <v>11.7</v>
      </c>
    </row>
    <row r="12" spans="1:8" ht="21.75" customHeight="1" x14ac:dyDescent="0.15">
      <c r="B12" s="120"/>
      <c r="C12" s="121" t="s">
        <v>167</v>
      </c>
      <c r="D12" s="322">
        <v>13.433333333333332</v>
      </c>
      <c r="E12" s="323">
        <f t="shared" si="0"/>
        <v>13.433333333333332</v>
      </c>
      <c r="F12" s="115">
        <v>12.2</v>
      </c>
      <c r="G12" s="114">
        <v>14.1</v>
      </c>
      <c r="H12" s="114">
        <v>14</v>
      </c>
    </row>
    <row r="13" spans="1:8" ht="21.75" customHeight="1" x14ac:dyDescent="0.15">
      <c r="B13" s="120"/>
      <c r="C13" s="121" t="s">
        <v>168</v>
      </c>
      <c r="D13" s="322">
        <v>13.799999999999999</v>
      </c>
      <c r="E13" s="323">
        <f t="shared" si="0"/>
        <v>13.799999999999999</v>
      </c>
      <c r="F13" s="115">
        <v>13</v>
      </c>
      <c r="G13" s="114">
        <v>14</v>
      </c>
      <c r="H13" s="114">
        <v>14.4</v>
      </c>
    </row>
    <row r="14" spans="1:8" ht="21.75" customHeight="1" x14ac:dyDescent="0.15">
      <c r="B14" s="120"/>
      <c r="C14" s="121" t="s">
        <v>169</v>
      </c>
      <c r="D14" s="322">
        <v>11.733333333333334</v>
      </c>
      <c r="E14" s="323">
        <f t="shared" si="0"/>
        <v>11.733333333333334</v>
      </c>
      <c r="F14" s="115">
        <v>12.5</v>
      </c>
      <c r="G14" s="114">
        <v>11.5</v>
      </c>
      <c r="H14" s="114">
        <v>11.2</v>
      </c>
    </row>
    <row r="15" spans="1:8" ht="21.75" customHeight="1" x14ac:dyDescent="0.15">
      <c r="B15" s="120"/>
      <c r="C15" s="121" t="s">
        <v>170</v>
      </c>
      <c r="D15" s="322">
        <v>9.4</v>
      </c>
      <c r="E15" s="323">
        <f t="shared" si="0"/>
        <v>9.4</v>
      </c>
      <c r="F15" s="115">
        <v>10.6</v>
      </c>
      <c r="G15" s="114">
        <v>9.3000000000000007</v>
      </c>
      <c r="H15" s="114">
        <v>8.3000000000000007</v>
      </c>
    </row>
    <row r="16" spans="1:8" ht="21.75" customHeight="1" x14ac:dyDescent="0.15">
      <c r="B16" s="120"/>
      <c r="C16" s="121" t="s">
        <v>171</v>
      </c>
      <c r="D16" s="322">
        <v>19.399999999999999</v>
      </c>
      <c r="E16" s="323">
        <f t="shared" si="0"/>
        <v>19.399999999999999</v>
      </c>
      <c r="F16" s="115">
        <v>22.3</v>
      </c>
      <c r="G16" s="114">
        <v>19</v>
      </c>
      <c r="H16" s="114">
        <v>16.899999999999999</v>
      </c>
    </row>
    <row r="17" spans="1:10" ht="21.75" customHeight="1" x14ac:dyDescent="0.15">
      <c r="B17" s="120"/>
      <c r="C17" s="121" t="s">
        <v>172</v>
      </c>
      <c r="D17" s="322">
        <v>21.966666666666669</v>
      </c>
      <c r="E17" s="323">
        <f t="shared" si="0"/>
        <v>21.966666666666669</v>
      </c>
      <c r="F17" s="115">
        <v>24.3</v>
      </c>
      <c r="G17" s="114">
        <v>23.5</v>
      </c>
      <c r="H17" s="114">
        <v>18.100000000000001</v>
      </c>
    </row>
    <row r="18" spans="1:10" ht="21.75" customHeight="1" x14ac:dyDescent="0.15">
      <c r="B18" s="120"/>
      <c r="C18" s="121" t="s">
        <v>173</v>
      </c>
      <c r="D18" s="322">
        <v>20.5</v>
      </c>
      <c r="E18" s="323">
        <f t="shared" si="0"/>
        <v>20.5</v>
      </c>
      <c r="F18" s="115">
        <v>19.8</v>
      </c>
      <c r="G18" s="114">
        <v>22.5</v>
      </c>
      <c r="H18" s="114">
        <v>19.2</v>
      </c>
    </row>
    <row r="19" spans="1:10" ht="21.75" customHeight="1" x14ac:dyDescent="0.15">
      <c r="B19" s="120"/>
      <c r="C19" s="121" t="s">
        <v>174</v>
      </c>
      <c r="D19" s="322">
        <v>50.533333333333331</v>
      </c>
      <c r="E19" s="323">
        <f t="shared" si="0"/>
        <v>50.533333333333331</v>
      </c>
      <c r="F19" s="115">
        <v>48.2</v>
      </c>
      <c r="G19" s="114">
        <v>49</v>
      </c>
      <c r="H19" s="114">
        <v>54.4</v>
      </c>
    </row>
    <row r="20" spans="1:10" ht="21.75" customHeight="1" x14ac:dyDescent="0.15">
      <c r="B20" s="120"/>
      <c r="C20" s="121" t="s">
        <v>231</v>
      </c>
      <c r="D20" s="322">
        <v>5.2</v>
      </c>
      <c r="E20" s="323">
        <f t="shared" si="0"/>
        <v>5.2</v>
      </c>
      <c r="F20" s="115">
        <v>0</v>
      </c>
      <c r="G20" s="114">
        <v>8.1999999999999993</v>
      </c>
      <c r="H20" s="114">
        <v>7.4</v>
      </c>
    </row>
    <row r="21" spans="1:10" ht="21.75" customHeight="1" thickBot="1" x14ac:dyDescent="0.2">
      <c r="B21" s="120"/>
      <c r="C21" s="121" t="s">
        <v>176</v>
      </c>
      <c r="D21" s="324">
        <v>14.133333333333333</v>
      </c>
      <c r="E21" s="325">
        <f t="shared" si="0"/>
        <v>14.133333333333333</v>
      </c>
      <c r="F21" s="115">
        <v>15.8</v>
      </c>
      <c r="G21" s="114">
        <v>14.7</v>
      </c>
      <c r="H21" s="114">
        <v>11.9</v>
      </c>
    </row>
    <row r="22" spans="1:10" s="53" customFormat="1" ht="21.75" customHeight="1" x14ac:dyDescent="0.15">
      <c r="B22" s="140"/>
      <c r="C22" s="155"/>
      <c r="D22" s="307"/>
      <c r="E22" s="308"/>
      <c r="F22" s="111"/>
      <c r="G22" s="111"/>
      <c r="H22" s="111"/>
    </row>
    <row r="23" spans="1:10" s="53" customFormat="1" ht="21.75" customHeight="1" x14ac:dyDescent="0.15">
      <c r="C23" s="140"/>
      <c r="D23" s="167"/>
      <c r="E23" s="141"/>
      <c r="I23" s="111"/>
      <c r="J23" s="111"/>
    </row>
    <row r="24" spans="1:10" ht="21.75" customHeight="1" x14ac:dyDescent="0.15">
      <c r="D24" s="160" t="s">
        <v>248</v>
      </c>
      <c r="E24" s="148" t="s">
        <v>249</v>
      </c>
      <c r="H24" s="112" t="s">
        <v>188</v>
      </c>
    </row>
    <row r="25" spans="1:10" ht="21.75" customHeight="1" x14ac:dyDescent="0.15">
      <c r="A25" s="99" t="s">
        <v>189</v>
      </c>
      <c r="B25" s="99"/>
      <c r="C25" s="35" t="s">
        <v>190</v>
      </c>
      <c r="D25" s="161"/>
      <c r="E25" s="117" t="s">
        <v>191</v>
      </c>
      <c r="F25" s="24" t="s">
        <v>185</v>
      </c>
      <c r="G25" s="24" t="s">
        <v>186</v>
      </c>
      <c r="H25" s="24" t="s">
        <v>187</v>
      </c>
    </row>
    <row r="26" spans="1:10" ht="21.75" customHeight="1" thickBot="1" x14ac:dyDescent="0.2">
      <c r="A26" s="114">
        <v>8</v>
      </c>
      <c r="B26" s="145" t="s">
        <v>297</v>
      </c>
      <c r="C26" s="341" t="s">
        <v>193</v>
      </c>
      <c r="D26" s="118"/>
      <c r="E26" s="118"/>
      <c r="F26" s="119"/>
      <c r="G26" s="119"/>
      <c r="H26" s="119"/>
    </row>
    <row r="27" spans="1:10" ht="21.75" customHeight="1" x14ac:dyDescent="0.15">
      <c r="B27" s="120"/>
      <c r="C27" s="121" t="s">
        <v>161</v>
      </c>
      <c r="D27" s="320">
        <v>7.6333333333333329</v>
      </c>
      <c r="E27" s="321">
        <f>AVERAGE(F27,G27,H27)</f>
        <v>7.6333333333333329</v>
      </c>
      <c r="F27" s="115">
        <v>3.3</v>
      </c>
      <c r="G27" s="114">
        <v>10.4</v>
      </c>
      <c r="H27" s="114">
        <v>9.1999999999999993</v>
      </c>
    </row>
    <row r="28" spans="1:10" ht="21.75" customHeight="1" x14ac:dyDescent="0.15">
      <c r="B28" s="120"/>
      <c r="C28" s="121" t="s">
        <v>162</v>
      </c>
      <c r="D28" s="322">
        <v>10.166666666666666</v>
      </c>
      <c r="E28" s="323">
        <f t="shared" ref="E28:E42" si="1">AVERAGE(F28,G28,H28)</f>
        <v>10.166666666666666</v>
      </c>
      <c r="F28" s="115">
        <v>11.3</v>
      </c>
      <c r="G28" s="114">
        <v>8.6</v>
      </c>
      <c r="H28" s="114">
        <v>10.6</v>
      </c>
    </row>
    <row r="29" spans="1:10" ht="21.75" customHeight="1" x14ac:dyDescent="0.15">
      <c r="B29" s="120"/>
      <c r="C29" s="121" t="s">
        <v>163</v>
      </c>
      <c r="D29" s="322">
        <v>12.433333333333332</v>
      </c>
      <c r="E29" s="323">
        <f t="shared" si="1"/>
        <v>12.433333333333332</v>
      </c>
      <c r="F29" s="115">
        <v>14.1</v>
      </c>
      <c r="G29" s="114">
        <v>11.7</v>
      </c>
      <c r="H29" s="114">
        <v>11.5</v>
      </c>
    </row>
    <row r="30" spans="1:10" ht="21.75" customHeight="1" x14ac:dyDescent="0.15">
      <c r="B30" s="120"/>
      <c r="C30" s="121" t="s">
        <v>164</v>
      </c>
      <c r="D30" s="322">
        <v>5.7666666666666657</v>
      </c>
      <c r="E30" s="323">
        <f t="shared" si="1"/>
        <v>5.7666666666666657</v>
      </c>
      <c r="F30" s="115">
        <v>6.3</v>
      </c>
      <c r="G30" s="114">
        <v>6.1</v>
      </c>
      <c r="H30" s="114">
        <v>4.9000000000000004</v>
      </c>
    </row>
    <row r="31" spans="1:10" ht="21.75" customHeight="1" x14ac:dyDescent="0.15">
      <c r="B31" s="120"/>
      <c r="C31" s="121" t="s">
        <v>165</v>
      </c>
      <c r="D31" s="322">
        <v>14.699999999999998</v>
      </c>
      <c r="E31" s="323">
        <f t="shared" si="1"/>
        <v>14.699999999999998</v>
      </c>
      <c r="F31" s="115">
        <v>16.2</v>
      </c>
      <c r="G31" s="114">
        <v>15.6</v>
      </c>
      <c r="H31" s="114">
        <v>12.3</v>
      </c>
    </row>
    <row r="32" spans="1:10" ht="21.75" customHeight="1" x14ac:dyDescent="0.15">
      <c r="B32" s="120"/>
      <c r="C32" s="121" t="s">
        <v>230</v>
      </c>
      <c r="D32" s="322">
        <v>13.5</v>
      </c>
      <c r="E32" s="323">
        <f t="shared" si="1"/>
        <v>13.5</v>
      </c>
      <c r="F32" s="115">
        <v>12.3</v>
      </c>
      <c r="G32" s="114">
        <v>12.9</v>
      </c>
      <c r="H32" s="114">
        <v>15.3</v>
      </c>
    </row>
    <row r="33" spans="1:8" ht="21.75" customHeight="1" x14ac:dyDescent="0.15">
      <c r="B33" s="120"/>
      <c r="C33" s="121" t="s">
        <v>167</v>
      </c>
      <c r="D33" s="322">
        <v>21.733333333333334</v>
      </c>
      <c r="E33" s="323">
        <f t="shared" si="1"/>
        <v>21.733333333333334</v>
      </c>
      <c r="F33" s="115">
        <v>21.4</v>
      </c>
      <c r="G33" s="114">
        <v>23.5</v>
      </c>
      <c r="H33" s="114">
        <v>20.3</v>
      </c>
    </row>
    <row r="34" spans="1:8" ht="21.75" customHeight="1" x14ac:dyDescent="0.15">
      <c r="B34" s="120"/>
      <c r="C34" s="121" t="s">
        <v>168</v>
      </c>
      <c r="D34" s="322">
        <v>34.199999999999996</v>
      </c>
      <c r="E34" s="323">
        <f t="shared" si="1"/>
        <v>34.199999999999996</v>
      </c>
      <c r="F34" s="115">
        <v>36.299999999999997</v>
      </c>
      <c r="G34" s="114">
        <v>35.700000000000003</v>
      </c>
      <c r="H34" s="114">
        <v>30.6</v>
      </c>
    </row>
    <row r="35" spans="1:8" ht="21.75" customHeight="1" x14ac:dyDescent="0.15">
      <c r="B35" s="120"/>
      <c r="C35" s="121" t="s">
        <v>169</v>
      </c>
      <c r="D35" s="322">
        <v>21.833333333333332</v>
      </c>
      <c r="E35" s="323">
        <f t="shared" si="1"/>
        <v>21.833333333333332</v>
      </c>
      <c r="F35" s="115">
        <v>23.9</v>
      </c>
      <c r="G35" s="114">
        <v>20.7</v>
      </c>
      <c r="H35" s="114">
        <v>20.9</v>
      </c>
    </row>
    <row r="36" spans="1:8" ht="21.75" customHeight="1" x14ac:dyDescent="0.15">
      <c r="B36" s="120"/>
      <c r="C36" s="121" t="s">
        <v>170</v>
      </c>
      <c r="D36" s="322">
        <v>15.133333333333333</v>
      </c>
      <c r="E36" s="323">
        <f t="shared" si="1"/>
        <v>15.133333333333333</v>
      </c>
      <c r="F36" s="115">
        <v>13.7</v>
      </c>
      <c r="G36" s="114">
        <v>16.3</v>
      </c>
      <c r="H36" s="114">
        <v>15.4</v>
      </c>
    </row>
    <row r="37" spans="1:8" ht="21.75" customHeight="1" x14ac:dyDescent="0.15">
      <c r="B37" s="120"/>
      <c r="C37" s="121" t="s">
        <v>171</v>
      </c>
      <c r="D37" s="322">
        <v>24.566666666666666</v>
      </c>
      <c r="E37" s="323">
        <f t="shared" si="1"/>
        <v>24.566666666666666</v>
      </c>
      <c r="F37" s="115">
        <v>29.9</v>
      </c>
      <c r="G37" s="114">
        <v>23</v>
      </c>
      <c r="H37" s="114">
        <v>20.8</v>
      </c>
    </row>
    <row r="38" spans="1:8" ht="21.75" customHeight="1" x14ac:dyDescent="0.15">
      <c r="B38" s="120"/>
      <c r="C38" s="121" t="s">
        <v>172</v>
      </c>
      <c r="D38" s="322">
        <v>28.766666666666666</v>
      </c>
      <c r="E38" s="323">
        <f t="shared" si="1"/>
        <v>28.766666666666666</v>
      </c>
      <c r="F38" s="115">
        <v>29.6</v>
      </c>
      <c r="G38" s="114">
        <v>32.799999999999997</v>
      </c>
      <c r="H38" s="114">
        <v>23.9</v>
      </c>
    </row>
    <row r="39" spans="1:8" ht="21.75" customHeight="1" x14ac:dyDescent="0.15">
      <c r="B39" s="120"/>
      <c r="C39" s="121" t="s">
        <v>173</v>
      </c>
      <c r="D39" s="322">
        <v>27.166666666666668</v>
      </c>
      <c r="E39" s="323">
        <f t="shared" si="1"/>
        <v>27.166666666666668</v>
      </c>
      <c r="F39" s="115">
        <v>25.8</v>
      </c>
      <c r="G39" s="114">
        <v>32.4</v>
      </c>
      <c r="H39" s="114">
        <v>23.3</v>
      </c>
    </row>
    <row r="40" spans="1:8" ht="21.75" customHeight="1" x14ac:dyDescent="0.15">
      <c r="B40" s="120"/>
      <c r="C40" s="121" t="s">
        <v>174</v>
      </c>
      <c r="D40" s="322">
        <v>62.266666666666673</v>
      </c>
      <c r="E40" s="323">
        <f t="shared" si="1"/>
        <v>62.266666666666673</v>
      </c>
      <c r="F40" s="115">
        <v>59.4</v>
      </c>
      <c r="G40" s="114">
        <v>64.599999999999994</v>
      </c>
      <c r="H40" s="114">
        <v>62.8</v>
      </c>
    </row>
    <row r="41" spans="1:8" ht="21.75" customHeight="1" x14ac:dyDescent="0.15">
      <c r="B41" s="120"/>
      <c r="C41" s="121" t="s">
        <v>231</v>
      </c>
      <c r="D41" s="322">
        <v>4.8</v>
      </c>
      <c r="E41" s="323">
        <f t="shared" si="1"/>
        <v>4.8</v>
      </c>
      <c r="F41" s="115">
        <v>0</v>
      </c>
      <c r="G41" s="114">
        <v>7.2</v>
      </c>
      <c r="H41" s="114">
        <v>7.2</v>
      </c>
    </row>
    <row r="42" spans="1:8" ht="21.75" customHeight="1" thickBot="1" x14ac:dyDescent="0.2">
      <c r="B42" s="120"/>
      <c r="C42" s="121" t="s">
        <v>176</v>
      </c>
      <c r="D42" s="324">
        <v>18.833333333333332</v>
      </c>
      <c r="E42" s="325">
        <f t="shared" si="1"/>
        <v>18.833333333333332</v>
      </c>
      <c r="F42" s="115">
        <v>21.8</v>
      </c>
      <c r="G42" s="114">
        <v>20.3</v>
      </c>
      <c r="H42" s="114">
        <v>14.4</v>
      </c>
    </row>
    <row r="43" spans="1:8" ht="21.75" customHeight="1" x14ac:dyDescent="0.15">
      <c r="B43" s="120"/>
      <c r="C43" s="120"/>
      <c r="D43" s="163"/>
      <c r="E43" s="116"/>
    </row>
    <row r="44" spans="1:8" ht="21.75" hidden="1" customHeight="1" x14ac:dyDescent="0.15">
      <c r="B44" s="120"/>
      <c r="C44" s="120"/>
      <c r="D44" s="160" t="s">
        <v>248</v>
      </c>
      <c r="E44" s="148" t="s">
        <v>249</v>
      </c>
    </row>
    <row r="45" spans="1:8" ht="21.75" hidden="1" customHeight="1" thickBot="1" x14ac:dyDescent="0.2">
      <c r="A45" s="99" t="s">
        <v>189</v>
      </c>
      <c r="B45" s="99"/>
      <c r="C45" s="35" t="s">
        <v>190</v>
      </c>
      <c r="D45" s="161"/>
      <c r="E45" s="122" t="s">
        <v>191</v>
      </c>
      <c r="F45" s="24" t="s">
        <v>210</v>
      </c>
      <c r="G45" s="24" t="s">
        <v>211</v>
      </c>
      <c r="H45" s="24" t="s">
        <v>212</v>
      </c>
    </row>
    <row r="46" spans="1:8" ht="21.75" hidden="1" customHeight="1" thickBot="1" x14ac:dyDescent="0.2">
      <c r="A46" s="114">
        <v>9</v>
      </c>
      <c r="B46" s="114" t="s">
        <v>213</v>
      </c>
      <c r="C46" s="121" t="s">
        <v>214</v>
      </c>
      <c r="D46" s="169">
        <v>0.57630083581965297</v>
      </c>
      <c r="E46" s="123">
        <f>AVERAGE(F46,G46,H46)</f>
        <v>0.57630083581965297</v>
      </c>
      <c r="F46" s="124">
        <f>F49/F47</f>
        <v>0.66525960320810473</v>
      </c>
      <c r="G46" s="125">
        <f t="shared" ref="G46:H46" si="2">G49/G47</f>
        <v>0.46153846153846156</v>
      </c>
      <c r="H46" s="125">
        <f t="shared" si="2"/>
        <v>0.60210444271239283</v>
      </c>
    </row>
    <row r="47" spans="1:8" ht="21.75" hidden="1" customHeight="1" x14ac:dyDescent="0.15">
      <c r="A47" s="126"/>
      <c r="B47" s="127"/>
      <c r="C47" s="159" t="s">
        <v>215</v>
      </c>
      <c r="D47" s="170"/>
      <c r="E47" s="128"/>
      <c r="F47" s="129">
        <v>236900</v>
      </c>
      <c r="G47" s="129">
        <v>328900</v>
      </c>
      <c r="H47" s="129">
        <v>256600</v>
      </c>
    </row>
    <row r="48" spans="1:8" ht="21.75" hidden="1" customHeight="1" x14ac:dyDescent="0.15">
      <c r="A48" s="98"/>
      <c r="B48" s="130"/>
      <c r="C48" s="159" t="s">
        <v>216</v>
      </c>
      <c r="D48" s="171"/>
      <c r="E48" s="131"/>
      <c r="F48" s="129">
        <v>79300</v>
      </c>
      <c r="G48" s="129">
        <v>177000</v>
      </c>
      <c r="H48" s="129">
        <v>102100</v>
      </c>
    </row>
    <row r="49" spans="1:10" ht="21.75" hidden="1" customHeight="1" x14ac:dyDescent="0.15">
      <c r="A49" s="98"/>
      <c r="B49" s="130"/>
      <c r="C49" s="159" t="s">
        <v>217</v>
      </c>
      <c r="D49" s="171"/>
      <c r="E49" s="131"/>
      <c r="F49" s="129">
        <v>157600</v>
      </c>
      <c r="G49" s="129">
        <v>151800</v>
      </c>
      <c r="H49" s="129">
        <v>154500</v>
      </c>
    </row>
    <row r="50" spans="1:10" ht="21.75" hidden="1" customHeight="1" x14ac:dyDescent="0.15">
      <c r="A50" s="98"/>
      <c r="B50" s="98"/>
      <c r="C50" s="132"/>
      <c r="D50" s="165"/>
      <c r="E50" s="133"/>
      <c r="F50" s="133"/>
      <c r="G50" s="133"/>
      <c r="H50" s="133"/>
    </row>
    <row r="51" spans="1:10" ht="21.75" customHeight="1" x14ac:dyDescent="0.15">
      <c r="A51" s="98"/>
      <c r="B51" s="98"/>
      <c r="C51" s="132"/>
      <c r="D51" s="160" t="s">
        <v>248</v>
      </c>
      <c r="E51" s="148" t="s">
        <v>249</v>
      </c>
      <c r="F51" s="133"/>
      <c r="G51" s="133"/>
      <c r="H51" s="133"/>
    </row>
    <row r="52" spans="1:10" ht="21.75" customHeight="1" x14ac:dyDescent="0.15">
      <c r="A52" s="99" t="s">
        <v>189</v>
      </c>
      <c r="B52" s="99"/>
      <c r="C52" s="158" t="s">
        <v>190</v>
      </c>
      <c r="D52" s="166" t="s">
        <v>350</v>
      </c>
      <c r="E52" s="122" t="s">
        <v>271</v>
      </c>
      <c r="G52" s="28" t="s">
        <v>351</v>
      </c>
      <c r="H52" s="28" t="s">
        <v>352</v>
      </c>
    </row>
    <row r="53" spans="1:10" ht="21.75" customHeight="1" thickBot="1" x14ac:dyDescent="0.2">
      <c r="A53" s="114">
        <v>11</v>
      </c>
      <c r="B53" s="114" t="s">
        <v>218</v>
      </c>
      <c r="C53" s="149" t="s">
        <v>382</v>
      </c>
      <c r="D53" s="172"/>
      <c r="E53" s="150"/>
      <c r="F53" s="53"/>
      <c r="G53" s="367"/>
      <c r="H53" s="367" t="s">
        <v>353</v>
      </c>
      <c r="I53" s="154"/>
      <c r="J53" s="111"/>
    </row>
    <row r="54" spans="1:10" ht="21.75" customHeight="1" x14ac:dyDescent="0.15">
      <c r="A54" s="53"/>
      <c r="B54" s="53"/>
      <c r="C54" s="134" t="s">
        <v>229</v>
      </c>
      <c r="D54" s="173"/>
      <c r="E54" s="135"/>
      <c r="F54" s="53"/>
      <c r="G54" s="368"/>
      <c r="H54" s="369"/>
      <c r="I54" s="155"/>
      <c r="J54" s="156"/>
    </row>
    <row r="55" spans="1:10" ht="21.75" customHeight="1" x14ac:dyDescent="0.15">
      <c r="C55" s="121" t="s">
        <v>161</v>
      </c>
      <c r="D55" s="174">
        <v>12.8</v>
      </c>
      <c r="E55" s="136">
        <v>12.8</v>
      </c>
      <c r="F55" s="53"/>
      <c r="G55" s="370">
        <v>15.2</v>
      </c>
      <c r="H55" s="374">
        <f t="shared" ref="H55:H81" si="3">ROUND(D55*100/G55,1)</f>
        <v>84.2</v>
      </c>
      <c r="I55" s="155"/>
      <c r="J55" s="156"/>
    </row>
    <row r="56" spans="1:10" ht="21.75" customHeight="1" x14ac:dyDescent="0.15">
      <c r="C56" s="121" t="s">
        <v>162</v>
      </c>
      <c r="D56" s="174">
        <v>11</v>
      </c>
      <c r="E56" s="136">
        <v>11</v>
      </c>
      <c r="F56" s="53"/>
      <c r="G56" s="370">
        <v>13.8</v>
      </c>
      <c r="H56" s="374">
        <f t="shared" si="3"/>
        <v>79.7</v>
      </c>
      <c r="I56" s="155"/>
      <c r="J56" s="156"/>
    </row>
    <row r="57" spans="1:10" ht="21.75" hidden="1" customHeight="1" x14ac:dyDescent="0.15">
      <c r="C57" s="121" t="s">
        <v>236</v>
      </c>
      <c r="D57" s="175">
        <v>10.199999999999999</v>
      </c>
      <c r="E57" s="168">
        <v>10.199999999999999</v>
      </c>
      <c r="F57" s="53"/>
      <c r="G57" s="370"/>
      <c r="H57" s="374" t="e">
        <f t="shared" si="3"/>
        <v>#DIV/0!</v>
      </c>
      <c r="I57" s="155"/>
      <c r="J57" s="156"/>
    </row>
    <row r="58" spans="1:10" ht="21.75" hidden="1" customHeight="1" x14ac:dyDescent="0.15">
      <c r="C58" s="121" t="s">
        <v>237</v>
      </c>
      <c r="D58" s="176">
        <v>13.5</v>
      </c>
      <c r="E58" s="137">
        <v>13.5</v>
      </c>
      <c r="F58" s="53"/>
      <c r="G58" s="370"/>
      <c r="H58" s="374" t="e">
        <f t="shared" si="3"/>
        <v>#DIV/0!</v>
      </c>
      <c r="I58" s="155"/>
      <c r="J58" s="156"/>
    </row>
    <row r="59" spans="1:10" ht="21.75" hidden="1" customHeight="1" x14ac:dyDescent="0.15">
      <c r="C59" s="121" t="s">
        <v>238</v>
      </c>
      <c r="D59" s="176">
        <v>11.7</v>
      </c>
      <c r="E59" s="137">
        <v>11.7</v>
      </c>
      <c r="F59" s="53"/>
      <c r="G59" s="370"/>
      <c r="H59" s="374" t="e">
        <f t="shared" si="3"/>
        <v>#DIV/0!</v>
      </c>
      <c r="I59" s="155"/>
      <c r="J59" s="156"/>
    </row>
    <row r="60" spans="1:10" ht="21.75" hidden="1" customHeight="1" x14ac:dyDescent="0.15">
      <c r="C60" s="121" t="s">
        <v>239</v>
      </c>
      <c r="D60" s="176">
        <v>12.1</v>
      </c>
      <c r="E60" s="137">
        <v>12.1</v>
      </c>
      <c r="F60" s="53"/>
      <c r="G60" s="370"/>
      <c r="H60" s="374" t="e">
        <f t="shared" si="3"/>
        <v>#DIV/0!</v>
      </c>
      <c r="I60" s="155"/>
      <c r="J60" s="156"/>
    </row>
    <row r="61" spans="1:10" ht="21.75" hidden="1" customHeight="1" x14ac:dyDescent="0.15">
      <c r="C61" s="121" t="s">
        <v>240</v>
      </c>
      <c r="D61" s="176">
        <v>13</v>
      </c>
      <c r="E61" s="137">
        <v>13</v>
      </c>
      <c r="F61" s="53"/>
      <c r="G61" s="370"/>
      <c r="H61" s="374" t="e">
        <f t="shared" si="3"/>
        <v>#DIV/0!</v>
      </c>
      <c r="I61" s="155"/>
      <c r="J61" s="156"/>
    </row>
    <row r="62" spans="1:10" ht="21.75" hidden="1" customHeight="1" x14ac:dyDescent="0.15">
      <c r="C62" s="121" t="s">
        <v>241</v>
      </c>
      <c r="D62" s="176">
        <v>19.2</v>
      </c>
      <c r="E62" s="137">
        <v>19.2</v>
      </c>
      <c r="F62" s="53"/>
      <c r="G62" s="370"/>
      <c r="H62" s="374" t="e">
        <f t="shared" si="3"/>
        <v>#DIV/0!</v>
      </c>
      <c r="I62" s="155"/>
      <c r="J62" s="156"/>
    </row>
    <row r="63" spans="1:10" ht="21.75" hidden="1" customHeight="1" x14ac:dyDescent="0.15">
      <c r="C63" s="121" t="s">
        <v>242</v>
      </c>
      <c r="D63" s="176">
        <v>11.6</v>
      </c>
      <c r="E63" s="137">
        <v>11.6</v>
      </c>
      <c r="F63" s="53"/>
      <c r="G63" s="370"/>
      <c r="H63" s="374" t="e">
        <f t="shared" si="3"/>
        <v>#DIV/0!</v>
      </c>
      <c r="I63" s="155"/>
      <c r="J63" s="156"/>
    </row>
    <row r="64" spans="1:10" ht="21.75" hidden="1" customHeight="1" x14ac:dyDescent="0.15">
      <c r="C64" s="121" t="s">
        <v>243</v>
      </c>
      <c r="D64" s="176">
        <v>13</v>
      </c>
      <c r="E64" s="137">
        <v>13</v>
      </c>
      <c r="F64" s="53"/>
      <c r="G64" s="370"/>
      <c r="H64" s="374" t="e">
        <f t="shared" si="3"/>
        <v>#DIV/0!</v>
      </c>
      <c r="I64" s="155"/>
      <c r="J64" s="156"/>
    </row>
    <row r="65" spans="3:10" ht="21.75" hidden="1" customHeight="1" x14ac:dyDescent="0.15">
      <c r="C65" s="138" t="s">
        <v>244</v>
      </c>
      <c r="D65" s="176">
        <v>13.4</v>
      </c>
      <c r="E65" s="137">
        <v>13.4</v>
      </c>
      <c r="F65" s="53"/>
      <c r="G65" s="370"/>
      <c r="H65" s="374" t="e">
        <f t="shared" si="3"/>
        <v>#DIV/0!</v>
      </c>
      <c r="I65" s="155"/>
      <c r="J65" s="156"/>
    </row>
    <row r="66" spans="3:10" ht="21.75" hidden="1" customHeight="1" x14ac:dyDescent="0.15">
      <c r="C66" s="138" t="s">
        <v>245</v>
      </c>
      <c r="D66" s="176">
        <v>16</v>
      </c>
      <c r="E66" s="137">
        <v>16</v>
      </c>
      <c r="F66" s="53"/>
      <c r="G66" s="370"/>
      <c r="H66" s="374" t="e">
        <f t="shared" si="3"/>
        <v>#DIV/0!</v>
      </c>
      <c r="I66" s="155"/>
      <c r="J66" s="156"/>
    </row>
    <row r="67" spans="3:10" ht="21.75" hidden="1" customHeight="1" x14ac:dyDescent="0.15">
      <c r="C67" s="121" t="s">
        <v>246</v>
      </c>
      <c r="D67" s="176">
        <v>13.1</v>
      </c>
      <c r="E67" s="137">
        <v>13.1</v>
      </c>
      <c r="F67" s="53"/>
      <c r="G67" s="370"/>
      <c r="H67" s="374" t="e">
        <f t="shared" si="3"/>
        <v>#DIV/0!</v>
      </c>
      <c r="I67" s="155"/>
      <c r="J67" s="156"/>
    </row>
    <row r="68" spans="3:10" ht="21.75" customHeight="1" x14ac:dyDescent="0.15">
      <c r="C68" s="121" t="s">
        <v>163</v>
      </c>
      <c r="D68" s="176">
        <v>11.7</v>
      </c>
      <c r="E68" s="137">
        <v>11.7</v>
      </c>
      <c r="F68" s="53"/>
      <c r="G68" s="370">
        <v>15.5</v>
      </c>
      <c r="H68" s="374">
        <f t="shared" si="3"/>
        <v>75.5</v>
      </c>
      <c r="I68" s="155"/>
      <c r="J68" s="156"/>
    </row>
    <row r="69" spans="3:10" ht="21.75" customHeight="1" x14ac:dyDescent="0.15">
      <c r="C69" s="121" t="s">
        <v>164</v>
      </c>
      <c r="D69" s="372">
        <v>16.7</v>
      </c>
      <c r="E69" s="373">
        <v>16.7</v>
      </c>
      <c r="F69" s="53"/>
      <c r="G69" s="370">
        <v>21.9</v>
      </c>
      <c r="H69" s="374">
        <f t="shared" si="3"/>
        <v>76.3</v>
      </c>
      <c r="I69" s="155"/>
      <c r="J69" s="156"/>
    </row>
    <row r="70" spans="3:10" ht="21.75" customHeight="1" x14ac:dyDescent="0.15">
      <c r="C70" s="121" t="s">
        <v>165</v>
      </c>
      <c r="D70" s="174">
        <v>9.6</v>
      </c>
      <c r="E70" s="136">
        <v>9.6</v>
      </c>
      <c r="F70" s="53"/>
      <c r="G70" s="370">
        <v>14</v>
      </c>
      <c r="H70" s="374">
        <f t="shared" si="3"/>
        <v>68.599999999999994</v>
      </c>
      <c r="I70" s="155"/>
      <c r="J70" s="156"/>
    </row>
    <row r="71" spans="3:10" ht="21.75" customHeight="1" x14ac:dyDescent="0.15">
      <c r="C71" s="121" t="s">
        <v>230</v>
      </c>
      <c r="D71" s="174">
        <v>9.4</v>
      </c>
      <c r="E71" s="136">
        <v>9.4</v>
      </c>
      <c r="F71" s="53"/>
      <c r="G71" s="370">
        <v>13.1</v>
      </c>
      <c r="H71" s="374">
        <f t="shared" si="3"/>
        <v>71.8</v>
      </c>
      <c r="I71" s="155"/>
      <c r="J71" s="156"/>
    </row>
    <row r="72" spans="3:10" ht="21.75" customHeight="1" x14ac:dyDescent="0.15">
      <c r="C72" s="121" t="s">
        <v>167</v>
      </c>
      <c r="D72" s="174">
        <v>10.3</v>
      </c>
      <c r="E72" s="136">
        <v>10.3</v>
      </c>
      <c r="F72" s="53"/>
      <c r="G72" s="370">
        <v>14.6</v>
      </c>
      <c r="H72" s="374">
        <f t="shared" si="3"/>
        <v>70.5</v>
      </c>
      <c r="I72" s="155"/>
      <c r="J72" s="156"/>
    </row>
    <row r="73" spans="3:10" ht="21.75" customHeight="1" x14ac:dyDescent="0.15">
      <c r="C73" s="121" t="s">
        <v>168</v>
      </c>
      <c r="D73" s="174">
        <v>12.2</v>
      </c>
      <c r="E73" s="136">
        <v>12.2</v>
      </c>
      <c r="F73" s="53"/>
      <c r="G73" s="370">
        <v>16.3</v>
      </c>
      <c r="H73" s="374">
        <f t="shared" si="3"/>
        <v>74.8</v>
      </c>
      <c r="I73" s="157"/>
      <c r="J73" s="156"/>
    </row>
    <row r="74" spans="3:10" ht="21.75" customHeight="1" x14ac:dyDescent="0.15">
      <c r="C74" s="121" t="s">
        <v>169</v>
      </c>
      <c r="D74" s="174">
        <v>8.4</v>
      </c>
      <c r="E74" s="136">
        <v>8.4</v>
      </c>
      <c r="F74" s="53"/>
      <c r="G74" s="370">
        <v>11.4</v>
      </c>
      <c r="H74" s="374">
        <f t="shared" si="3"/>
        <v>73.7</v>
      </c>
      <c r="I74" s="157"/>
      <c r="J74" s="156"/>
    </row>
    <row r="75" spans="3:10" ht="21.75" customHeight="1" x14ac:dyDescent="0.15">
      <c r="C75" s="121" t="s">
        <v>170</v>
      </c>
      <c r="D75" s="174">
        <v>9.9</v>
      </c>
      <c r="E75" s="136">
        <v>9.9</v>
      </c>
      <c r="F75" s="53"/>
      <c r="G75" s="370">
        <v>14.1</v>
      </c>
      <c r="H75" s="374">
        <f t="shared" si="3"/>
        <v>70.2</v>
      </c>
      <c r="I75" s="155"/>
      <c r="J75" s="156"/>
    </row>
    <row r="76" spans="3:10" ht="21.75" customHeight="1" x14ac:dyDescent="0.15">
      <c r="C76" s="121" t="s">
        <v>171</v>
      </c>
      <c r="D76" s="174">
        <v>8.4</v>
      </c>
      <c r="E76" s="136">
        <v>8.4</v>
      </c>
      <c r="F76" s="53"/>
      <c r="G76" s="370">
        <v>10.7</v>
      </c>
      <c r="H76" s="374">
        <f t="shared" si="3"/>
        <v>78.5</v>
      </c>
      <c r="I76" s="155"/>
      <c r="J76" s="156"/>
    </row>
    <row r="77" spans="3:10" ht="21.75" customHeight="1" x14ac:dyDescent="0.15">
      <c r="C77" s="121" t="s">
        <v>172</v>
      </c>
      <c r="D77" s="174">
        <v>9</v>
      </c>
      <c r="E77" s="136">
        <v>9</v>
      </c>
      <c r="F77" s="53"/>
      <c r="G77" s="370">
        <v>11.6</v>
      </c>
      <c r="H77" s="374">
        <f t="shared" si="3"/>
        <v>77.599999999999994</v>
      </c>
      <c r="I77" s="111"/>
      <c r="J77" s="111"/>
    </row>
    <row r="78" spans="3:10" ht="21.75" customHeight="1" x14ac:dyDescent="0.15">
      <c r="C78" s="121" t="s">
        <v>173</v>
      </c>
      <c r="D78" s="174">
        <v>9.6999999999999993</v>
      </c>
      <c r="E78" s="136">
        <v>9.6999999999999993</v>
      </c>
      <c r="F78" s="53"/>
      <c r="G78" s="370">
        <v>13.6</v>
      </c>
      <c r="H78" s="374">
        <f t="shared" si="3"/>
        <v>71.3</v>
      </c>
      <c r="I78" s="111"/>
      <c r="J78" s="111"/>
    </row>
    <row r="79" spans="3:10" ht="21.75" customHeight="1" x14ac:dyDescent="0.15">
      <c r="C79" s="121" t="s">
        <v>174</v>
      </c>
      <c r="D79" s="174">
        <v>8.9</v>
      </c>
      <c r="E79" s="136">
        <v>8.9</v>
      </c>
      <c r="F79" s="53"/>
      <c r="G79" s="370">
        <v>9.4</v>
      </c>
      <c r="H79" s="374">
        <f t="shared" si="3"/>
        <v>94.7</v>
      </c>
      <c r="I79" s="111"/>
      <c r="J79" s="111"/>
    </row>
    <row r="80" spans="3:10" ht="21.75" customHeight="1" x14ac:dyDescent="0.15">
      <c r="C80" s="121" t="s">
        <v>231</v>
      </c>
      <c r="D80" s="174">
        <v>12.6</v>
      </c>
      <c r="E80" s="136">
        <v>12.6</v>
      </c>
      <c r="F80" s="53"/>
      <c r="G80" s="370">
        <v>17.3</v>
      </c>
      <c r="H80" s="374">
        <f t="shared" si="3"/>
        <v>72.8</v>
      </c>
      <c r="I80" s="111"/>
      <c r="J80" s="111"/>
    </row>
    <row r="81" spans="1:10" ht="21.75" customHeight="1" thickBot="1" x14ac:dyDescent="0.2">
      <c r="C81" s="121" t="s">
        <v>176</v>
      </c>
      <c r="D81" s="177">
        <v>6.8</v>
      </c>
      <c r="E81" s="139">
        <v>6.8</v>
      </c>
      <c r="F81" s="53"/>
      <c r="G81" s="371">
        <v>10.4</v>
      </c>
      <c r="H81" s="375">
        <f t="shared" si="3"/>
        <v>65.400000000000006</v>
      </c>
      <c r="I81" s="111"/>
      <c r="J81" s="111"/>
    </row>
    <row r="82" spans="1:10" s="53" customFormat="1" ht="21.75" customHeight="1" x14ac:dyDescent="0.15">
      <c r="C82" s="140"/>
      <c r="D82" s="167"/>
      <c r="E82" s="141"/>
      <c r="I82" s="111"/>
      <c r="J82" s="111"/>
    </row>
    <row r="83" spans="1:10" s="53" customFormat="1" ht="21.75" customHeight="1" x14ac:dyDescent="0.15">
      <c r="C83" s="140"/>
      <c r="D83" s="160" t="s">
        <v>248</v>
      </c>
      <c r="E83" s="148" t="s">
        <v>249</v>
      </c>
      <c r="F83" s="112" t="s">
        <v>188</v>
      </c>
      <c r="I83" s="111"/>
      <c r="J83" s="111"/>
    </row>
    <row r="84" spans="1:10" ht="21.75" customHeight="1" thickBot="1" x14ac:dyDescent="0.2">
      <c r="A84" s="99" t="s">
        <v>189</v>
      </c>
      <c r="B84" s="99"/>
      <c r="C84" s="35" t="s">
        <v>190</v>
      </c>
      <c r="D84" s="161"/>
      <c r="E84" s="122" t="s">
        <v>271</v>
      </c>
      <c r="F84" s="415" t="s">
        <v>381</v>
      </c>
      <c r="G84" s="111"/>
      <c r="H84" s="111"/>
    </row>
    <row r="85" spans="1:10" ht="21.75" customHeight="1" thickBot="1" x14ac:dyDescent="0.2">
      <c r="A85" s="114">
        <v>12</v>
      </c>
      <c r="B85" s="114" t="s">
        <v>220</v>
      </c>
      <c r="C85" s="149" t="s">
        <v>382</v>
      </c>
      <c r="D85" s="419">
        <v>75.7</v>
      </c>
      <c r="E85" s="417"/>
      <c r="F85" s="418">
        <v>75.7</v>
      </c>
      <c r="G85" s="111"/>
      <c r="H85" s="111"/>
    </row>
    <row r="86" spans="1:10" ht="21.75" customHeight="1" x14ac:dyDescent="0.15">
      <c r="C86" s="159" t="s">
        <v>221</v>
      </c>
      <c r="D86" s="164"/>
      <c r="E86" s="142"/>
      <c r="F86" s="416">
        <v>342</v>
      </c>
      <c r="G86" s="111"/>
      <c r="H86" s="111"/>
    </row>
    <row r="87" spans="1:10" ht="21.75" customHeight="1" x14ac:dyDescent="0.15">
      <c r="C87" s="159" t="s">
        <v>222</v>
      </c>
      <c r="D87" s="164"/>
      <c r="E87" s="129"/>
      <c r="F87" s="416">
        <v>258.89999999999998</v>
      </c>
      <c r="G87" s="111"/>
      <c r="H87" s="111"/>
    </row>
    <row r="88" spans="1:10" ht="21.75" customHeight="1" x14ac:dyDescent="0.15">
      <c r="I88" s="111"/>
      <c r="J88" s="111"/>
    </row>
    <row r="89" spans="1:10" ht="21.75" hidden="1" customHeight="1" x14ac:dyDescent="0.15">
      <c r="D89" s="160" t="s">
        <v>248</v>
      </c>
      <c r="E89" s="148" t="s">
        <v>249</v>
      </c>
      <c r="H89" s="28" t="s">
        <v>223</v>
      </c>
    </row>
    <row r="90" spans="1:10" ht="21.75" hidden="1" customHeight="1" x14ac:dyDescent="0.15">
      <c r="A90" s="99" t="s">
        <v>189</v>
      </c>
      <c r="B90" s="99"/>
      <c r="C90" s="99" t="s">
        <v>190</v>
      </c>
      <c r="D90" s="161"/>
      <c r="E90" s="117" t="s">
        <v>191</v>
      </c>
      <c r="F90" s="24" t="s">
        <v>185</v>
      </c>
      <c r="G90" s="24" t="s">
        <v>186</v>
      </c>
      <c r="H90" s="24" t="s">
        <v>187</v>
      </c>
    </row>
    <row r="91" spans="1:10" ht="21.75" hidden="1" customHeight="1" x14ac:dyDescent="0.15">
      <c r="A91" s="114">
        <v>17</v>
      </c>
      <c r="B91" s="114" t="s">
        <v>224</v>
      </c>
      <c r="C91" s="114" t="s">
        <v>225</v>
      </c>
      <c r="D91" s="178">
        <v>13.300000000000002</v>
      </c>
      <c r="E91" s="143">
        <f>AVERAGE(F91,G91,H91)</f>
        <v>13.300000000000002</v>
      </c>
      <c r="F91" s="144">
        <v>13.2</v>
      </c>
      <c r="G91" s="144">
        <v>12.4</v>
      </c>
      <c r="H91" s="144">
        <v>14.3</v>
      </c>
    </row>
    <row r="92" spans="1:10" s="53" customFormat="1" ht="21.75" hidden="1" customHeight="1" x14ac:dyDescent="0.15">
      <c r="C92" s="145" t="s">
        <v>194</v>
      </c>
      <c r="D92" s="178">
        <v>14.5</v>
      </c>
      <c r="E92" s="143">
        <f t="shared" ref="E92:E107" si="4">AVERAGE(F92,G92,H92)</f>
        <v>14.5</v>
      </c>
      <c r="F92" s="144">
        <v>11.6</v>
      </c>
      <c r="G92" s="144">
        <v>16</v>
      </c>
      <c r="H92" s="144">
        <v>15.9</v>
      </c>
    </row>
    <row r="93" spans="1:10" s="53" customFormat="1" ht="21.75" hidden="1" customHeight="1" x14ac:dyDescent="0.15">
      <c r="C93" s="145" t="s">
        <v>195</v>
      </c>
      <c r="D93" s="178">
        <v>14.700000000000001</v>
      </c>
      <c r="E93" s="143">
        <f t="shared" si="4"/>
        <v>14.700000000000001</v>
      </c>
      <c r="F93" s="144">
        <v>14.5</v>
      </c>
      <c r="G93" s="144">
        <v>14.1</v>
      </c>
      <c r="H93" s="144">
        <v>15.5</v>
      </c>
    </row>
    <row r="94" spans="1:10" s="53" customFormat="1" ht="21.75" hidden="1" customHeight="1" x14ac:dyDescent="0.15">
      <c r="C94" s="145" t="s">
        <v>196</v>
      </c>
      <c r="D94" s="178">
        <v>14.966666666666667</v>
      </c>
      <c r="E94" s="143">
        <f t="shared" si="4"/>
        <v>14.966666666666667</v>
      </c>
      <c r="F94" s="144">
        <v>15</v>
      </c>
      <c r="G94" s="144">
        <v>13.2</v>
      </c>
      <c r="H94" s="144">
        <v>16.7</v>
      </c>
    </row>
    <row r="95" spans="1:10" s="53" customFormat="1" ht="21.75" hidden="1" customHeight="1" x14ac:dyDescent="0.15">
      <c r="C95" s="145" t="s">
        <v>197</v>
      </c>
      <c r="D95" s="178">
        <v>15.5</v>
      </c>
      <c r="E95" s="143">
        <f t="shared" si="4"/>
        <v>15.5</v>
      </c>
      <c r="F95" s="144">
        <v>15.1</v>
      </c>
      <c r="G95" s="144">
        <v>16</v>
      </c>
      <c r="H95" s="144">
        <v>15.4</v>
      </c>
    </row>
    <row r="96" spans="1:10" s="53" customFormat="1" ht="21.75" hidden="1" customHeight="1" x14ac:dyDescent="0.15">
      <c r="C96" s="145" t="s">
        <v>198</v>
      </c>
      <c r="D96" s="178">
        <v>15.906666666666666</v>
      </c>
      <c r="E96" s="143">
        <f t="shared" si="4"/>
        <v>15.906666666666666</v>
      </c>
      <c r="F96" s="144">
        <v>16.52</v>
      </c>
      <c r="G96" s="144">
        <v>15.5</v>
      </c>
      <c r="H96" s="144">
        <v>15.7</v>
      </c>
    </row>
    <row r="97" spans="1:8" s="53" customFormat="1" ht="21.75" hidden="1" customHeight="1" x14ac:dyDescent="0.15">
      <c r="C97" s="145" t="s">
        <v>199</v>
      </c>
      <c r="D97" s="178">
        <v>25.5</v>
      </c>
      <c r="E97" s="143">
        <f t="shared" si="4"/>
        <v>25.5</v>
      </c>
      <c r="F97" s="144">
        <v>25.3</v>
      </c>
      <c r="G97" s="144">
        <v>24.3</v>
      </c>
      <c r="H97" s="144">
        <v>26.9</v>
      </c>
    </row>
    <row r="98" spans="1:8" s="53" customFormat="1" ht="21.75" hidden="1" customHeight="1" x14ac:dyDescent="0.15">
      <c r="C98" s="145" t="s">
        <v>200</v>
      </c>
      <c r="D98" s="178">
        <v>10.966666666666669</v>
      </c>
      <c r="E98" s="143">
        <f t="shared" si="4"/>
        <v>10.966666666666669</v>
      </c>
      <c r="F98" s="144">
        <v>10.8</v>
      </c>
      <c r="G98" s="144">
        <v>10.4</v>
      </c>
      <c r="H98" s="144">
        <v>11.7</v>
      </c>
    </row>
    <row r="99" spans="1:8" s="53" customFormat="1" ht="21.75" hidden="1" customHeight="1" x14ac:dyDescent="0.15">
      <c r="C99" s="145" t="s">
        <v>201</v>
      </c>
      <c r="D99" s="178">
        <v>12.833333333333334</v>
      </c>
      <c r="E99" s="143">
        <f t="shared" si="4"/>
        <v>12.833333333333334</v>
      </c>
      <c r="F99" s="144">
        <v>12.9</v>
      </c>
      <c r="G99" s="144">
        <v>13</v>
      </c>
      <c r="H99" s="144">
        <v>12.6</v>
      </c>
    </row>
    <row r="100" spans="1:8" s="53" customFormat="1" ht="21.75" hidden="1" customHeight="1" x14ac:dyDescent="0.15">
      <c r="C100" s="145" t="s">
        <v>202</v>
      </c>
      <c r="D100" s="178">
        <v>13.4</v>
      </c>
      <c r="E100" s="143">
        <f t="shared" si="4"/>
        <v>13.4</v>
      </c>
      <c r="F100" s="144">
        <v>14.1</v>
      </c>
      <c r="G100" s="144">
        <v>12.3</v>
      </c>
      <c r="H100" s="144">
        <v>13.8</v>
      </c>
    </row>
    <row r="101" spans="1:8" s="53" customFormat="1" ht="21.75" hidden="1" customHeight="1" x14ac:dyDescent="0.15">
      <c r="C101" s="145" t="s">
        <v>203</v>
      </c>
      <c r="D101" s="178">
        <v>14.9</v>
      </c>
      <c r="E101" s="143">
        <f t="shared" si="4"/>
        <v>14.9</v>
      </c>
      <c r="F101" s="144">
        <v>15.1</v>
      </c>
      <c r="G101" s="144">
        <v>14.3</v>
      </c>
      <c r="H101" s="144">
        <v>15.3</v>
      </c>
    </row>
    <row r="102" spans="1:8" s="53" customFormat="1" ht="21.75" hidden="1" customHeight="1" x14ac:dyDescent="0.15">
      <c r="C102" s="145" t="s">
        <v>204</v>
      </c>
      <c r="D102" s="178">
        <v>12.733333333333334</v>
      </c>
      <c r="E102" s="143">
        <f t="shared" si="4"/>
        <v>12.733333333333334</v>
      </c>
      <c r="F102" s="144">
        <v>9.6999999999999993</v>
      </c>
      <c r="G102" s="144">
        <v>12</v>
      </c>
      <c r="H102" s="144">
        <v>16.5</v>
      </c>
    </row>
    <row r="103" spans="1:8" s="53" customFormat="1" ht="21.75" hidden="1" customHeight="1" x14ac:dyDescent="0.15">
      <c r="C103" s="145" t="s">
        <v>205</v>
      </c>
      <c r="D103" s="178">
        <v>8.8666666666666671</v>
      </c>
      <c r="E103" s="143">
        <f t="shared" si="4"/>
        <v>8.8666666666666671</v>
      </c>
      <c r="F103" s="144">
        <v>8.3000000000000007</v>
      </c>
      <c r="G103" s="144">
        <v>7.5</v>
      </c>
      <c r="H103" s="144">
        <v>10.8</v>
      </c>
    </row>
    <row r="104" spans="1:8" s="53" customFormat="1" ht="21.75" hidden="1" customHeight="1" x14ac:dyDescent="0.15">
      <c r="C104" s="145" t="s">
        <v>206</v>
      </c>
      <c r="D104" s="178">
        <v>13.233333333333334</v>
      </c>
      <c r="E104" s="143">
        <f t="shared" si="4"/>
        <v>13.233333333333334</v>
      </c>
      <c r="F104" s="144">
        <v>13.8</v>
      </c>
      <c r="G104" s="144">
        <v>12.2</v>
      </c>
      <c r="H104" s="144">
        <v>13.7</v>
      </c>
    </row>
    <row r="105" spans="1:8" s="53" customFormat="1" ht="21.75" hidden="1" customHeight="1" x14ac:dyDescent="0.15">
      <c r="C105" s="145" t="s">
        <v>207</v>
      </c>
      <c r="D105" s="178">
        <v>6.5666666666666664</v>
      </c>
      <c r="E105" s="143">
        <f t="shared" si="4"/>
        <v>6.5666666666666664</v>
      </c>
      <c r="F105" s="144">
        <v>6.3</v>
      </c>
      <c r="G105" s="144">
        <v>6.2</v>
      </c>
      <c r="H105" s="144">
        <v>7.2</v>
      </c>
    </row>
    <row r="106" spans="1:8" s="53" customFormat="1" ht="21.75" hidden="1" customHeight="1" x14ac:dyDescent="0.15">
      <c r="C106" s="145" t="s">
        <v>208</v>
      </c>
      <c r="D106" s="178">
        <v>9.1666666666666661</v>
      </c>
      <c r="E106" s="143">
        <f t="shared" si="4"/>
        <v>9.1666666666666661</v>
      </c>
      <c r="F106" s="144">
        <v>8.9</v>
      </c>
      <c r="G106" s="144">
        <v>8.6999999999999993</v>
      </c>
      <c r="H106" s="144">
        <v>9.9</v>
      </c>
    </row>
    <row r="107" spans="1:8" s="53" customFormat="1" ht="21.75" hidden="1" customHeight="1" x14ac:dyDescent="0.15">
      <c r="C107" s="145" t="s">
        <v>209</v>
      </c>
      <c r="D107" s="178">
        <v>13.133333333333333</v>
      </c>
      <c r="E107" s="143">
        <f t="shared" si="4"/>
        <v>13.133333333333333</v>
      </c>
      <c r="F107" s="144">
        <v>13.3</v>
      </c>
      <c r="G107" s="144">
        <v>12.2</v>
      </c>
      <c r="H107" s="144">
        <v>13.9</v>
      </c>
    </row>
    <row r="108" spans="1:8" s="53" customFormat="1" ht="21.75" customHeight="1" x14ac:dyDescent="0.15">
      <c r="D108" s="54"/>
      <c r="E108" s="146"/>
      <c r="F108" s="146"/>
      <c r="G108" s="146"/>
      <c r="H108" s="146"/>
    </row>
    <row r="109" spans="1:8" ht="21.75" customHeight="1" x14ac:dyDescent="0.15">
      <c r="D109" s="160" t="s">
        <v>248</v>
      </c>
      <c r="E109" s="148" t="s">
        <v>249</v>
      </c>
      <c r="F109" s="112" t="s">
        <v>188</v>
      </c>
      <c r="H109" s="112"/>
    </row>
    <row r="110" spans="1:8" ht="21.75" customHeight="1" thickBot="1" x14ac:dyDescent="0.2">
      <c r="A110" s="99" t="s">
        <v>189</v>
      </c>
      <c r="B110" s="99"/>
      <c r="C110" s="35" t="s">
        <v>190</v>
      </c>
      <c r="D110" s="161"/>
      <c r="E110" s="113" t="s">
        <v>271</v>
      </c>
      <c r="F110" s="24" t="s">
        <v>185</v>
      </c>
    </row>
    <row r="111" spans="1:8" ht="21.75" customHeight="1" thickBot="1" x14ac:dyDescent="0.2">
      <c r="A111" s="114">
        <v>19</v>
      </c>
      <c r="B111" s="114" t="s">
        <v>192</v>
      </c>
      <c r="C111" s="341" t="s">
        <v>193</v>
      </c>
      <c r="D111" s="326">
        <v>13.97</v>
      </c>
      <c r="E111" s="327"/>
      <c r="F111" s="328">
        <v>13.97</v>
      </c>
    </row>
    <row r="112" spans="1:8" s="53" customFormat="1" ht="21.75" customHeight="1" x14ac:dyDescent="0.15">
      <c r="A112" s="111"/>
      <c r="B112" s="111"/>
      <c r="C112" s="111"/>
      <c r="D112" s="309"/>
      <c r="E112" s="310"/>
      <c r="F112" s="156"/>
      <c r="G112" s="111"/>
      <c r="H112" s="111"/>
    </row>
    <row r="113" spans="1:8" s="53" customFormat="1" ht="21.75" hidden="1" customHeight="1" x14ac:dyDescent="0.15">
      <c r="D113" s="160" t="s">
        <v>248</v>
      </c>
      <c r="E113" s="148" t="s">
        <v>249</v>
      </c>
      <c r="F113" s="146"/>
      <c r="G113" s="146"/>
      <c r="H113" s="147" t="s">
        <v>226</v>
      </c>
    </row>
    <row r="114" spans="1:8" s="53" customFormat="1" ht="21.75" hidden="1" customHeight="1" x14ac:dyDescent="0.15">
      <c r="A114" s="99" t="s">
        <v>189</v>
      </c>
      <c r="B114" s="99"/>
      <c r="C114" s="99" t="s">
        <v>190</v>
      </c>
      <c r="D114" s="161"/>
      <c r="E114" s="117" t="s">
        <v>191</v>
      </c>
      <c r="F114" s="24" t="s">
        <v>185</v>
      </c>
      <c r="G114" s="24" t="s">
        <v>186</v>
      </c>
      <c r="H114" s="24" t="s">
        <v>187</v>
      </c>
    </row>
    <row r="115" spans="1:8" s="53" customFormat="1" ht="21.75" hidden="1" customHeight="1" x14ac:dyDescent="0.15">
      <c r="A115" s="114">
        <v>19</v>
      </c>
      <c r="B115" s="114" t="s">
        <v>227</v>
      </c>
      <c r="C115" s="114" t="s">
        <v>228</v>
      </c>
      <c r="D115" s="179">
        <v>55.1</v>
      </c>
      <c r="E115" s="143">
        <f>AVERAGE(F115,G115,H115)</f>
        <v>55.1</v>
      </c>
      <c r="F115" s="144">
        <v>56.6</v>
      </c>
      <c r="G115" s="144">
        <v>56.3</v>
      </c>
      <c r="H115" s="144">
        <v>52.4</v>
      </c>
    </row>
  </sheetData>
  <phoneticPr fontId="6"/>
  <pageMargins left="0.70866141732283472" right="0.70866141732283472" top="0.74803149606299213" bottom="0.74803149606299213" header="0.31496062992125984" footer="0.31496062992125984"/>
  <pageSetup paperSize="9" orientation="portrait" r:id="rId1"/>
  <rowBreaks count="1" manualBreakCount="1">
    <brk id="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6"/>
  <sheetViews>
    <sheetView view="pageBreakPreview" zoomScale="85" zoomScaleNormal="85" zoomScaleSheetLayoutView="85" workbookViewId="0">
      <pane ySplit="3" topLeftCell="A25" activePane="bottomLeft" state="frozen"/>
      <selection pane="bottomLeft" activeCell="G27" sqref="G27"/>
    </sheetView>
  </sheetViews>
  <sheetFormatPr defaultColWidth="9" defaultRowHeight="49.5" customHeight="1" x14ac:dyDescent="0.15"/>
  <cols>
    <col min="1" max="1" width="3.375" style="38" customWidth="1"/>
    <col min="2" max="2" width="4.375" style="22" customWidth="1"/>
    <col min="3" max="3" width="72.625" style="23" customWidth="1"/>
    <col min="4" max="4" width="8.375" style="23" customWidth="1"/>
    <col min="5" max="5" width="6.125" style="23" customWidth="1"/>
    <col min="6" max="6" width="4.125" style="22" customWidth="1"/>
    <col min="7" max="7" width="72.625" style="23" customWidth="1"/>
    <col min="8" max="8" width="9.125" style="23" customWidth="1"/>
    <col min="9" max="9" width="4.25" style="55" customWidth="1"/>
    <col min="10" max="10" width="3.375" style="49" customWidth="1"/>
    <col min="11" max="11" width="9.125" style="23" customWidth="1"/>
    <col min="12" max="12" width="4.25" style="55" customWidth="1"/>
    <col min="13" max="13" width="9.125" style="23" customWidth="1"/>
    <col min="14" max="14" width="4.25" style="55" customWidth="1"/>
    <col min="15" max="15" width="2.5" style="52" customWidth="1"/>
    <col min="16" max="16" width="9" style="23"/>
    <col min="17" max="17" width="18.375" style="23" customWidth="1"/>
    <col min="18" max="16384" width="9" style="23"/>
  </cols>
  <sheetData>
    <row r="1" spans="1:19" ht="49.5" customHeight="1" x14ac:dyDescent="0.15">
      <c r="A1" s="39" t="s">
        <v>43</v>
      </c>
      <c r="S1" s="40" t="s">
        <v>115</v>
      </c>
    </row>
    <row r="2" spans="1:19" s="85" customFormat="1" ht="23.25" customHeight="1" x14ac:dyDescent="0.15">
      <c r="A2" s="83" t="s">
        <v>159</v>
      </c>
      <c r="B2" s="84"/>
      <c r="E2" s="85" t="s">
        <v>160</v>
      </c>
      <c r="F2" s="84"/>
      <c r="I2" s="86"/>
      <c r="J2" s="87"/>
      <c r="L2" s="86"/>
      <c r="N2" s="86"/>
      <c r="O2" s="88"/>
      <c r="S2" s="89"/>
    </row>
    <row r="3" spans="1:19" s="28" customFormat="1" ht="26.25" customHeight="1" x14ac:dyDescent="0.15">
      <c r="A3" s="60" t="s">
        <v>41</v>
      </c>
      <c r="B3" s="26"/>
      <c r="C3" s="24" t="s">
        <v>40</v>
      </c>
      <c r="D3" s="62"/>
      <c r="E3" s="60" t="s">
        <v>41</v>
      </c>
      <c r="F3" s="26"/>
      <c r="G3" s="24" t="s">
        <v>40</v>
      </c>
      <c r="H3" s="25" t="s">
        <v>151</v>
      </c>
      <c r="I3" s="61"/>
      <c r="J3" s="50"/>
      <c r="K3" s="60" t="s">
        <v>102</v>
      </c>
      <c r="L3" s="61"/>
      <c r="M3" s="25" t="s">
        <v>109</v>
      </c>
      <c r="N3" s="26"/>
      <c r="O3" s="53"/>
      <c r="P3" s="24" t="s">
        <v>114</v>
      </c>
      <c r="Q3" s="24" t="s">
        <v>119</v>
      </c>
    </row>
    <row r="4" spans="1:19" s="28" customFormat="1" ht="48.75" customHeight="1" x14ac:dyDescent="0.15">
      <c r="A4" s="537" t="s">
        <v>37</v>
      </c>
      <c r="B4" s="71">
        <v>1</v>
      </c>
      <c r="C4" s="72" t="s">
        <v>117</v>
      </c>
      <c r="D4" s="63"/>
      <c r="E4" s="29"/>
      <c r="F4" s="68"/>
      <c r="G4" s="43"/>
      <c r="H4" s="32"/>
      <c r="I4" s="56"/>
      <c r="J4" s="51"/>
      <c r="K4" s="33"/>
      <c r="L4" s="56"/>
      <c r="M4" s="33"/>
      <c r="N4" s="56"/>
      <c r="O4" s="53"/>
      <c r="P4" s="41"/>
      <c r="Q4" s="59"/>
    </row>
    <row r="5" spans="1:19" s="28" customFormat="1" ht="48.75" customHeight="1" x14ac:dyDescent="0.15">
      <c r="A5" s="537"/>
      <c r="B5" s="71">
        <v>2</v>
      </c>
      <c r="C5" s="72" t="s">
        <v>118</v>
      </c>
      <c r="D5" s="63"/>
      <c r="E5" s="29"/>
      <c r="F5" s="68"/>
      <c r="G5" s="43"/>
      <c r="H5" s="34"/>
      <c r="I5" s="56"/>
      <c r="J5" s="51"/>
      <c r="K5" s="35"/>
      <c r="L5" s="56"/>
      <c r="M5" s="35"/>
      <c r="N5" s="56"/>
      <c r="O5" s="53"/>
      <c r="P5" s="41"/>
      <c r="Q5" s="59"/>
    </row>
    <row r="6" spans="1:19" s="28" customFormat="1" ht="54.75" customHeight="1" x14ac:dyDescent="0.15">
      <c r="A6" s="537"/>
      <c r="B6" s="44"/>
      <c r="C6" s="45"/>
      <c r="D6" s="64"/>
      <c r="E6" s="531" t="s">
        <v>37</v>
      </c>
      <c r="F6" s="67">
        <v>1</v>
      </c>
      <c r="G6" s="82" t="s">
        <v>116</v>
      </c>
      <c r="H6" s="46"/>
      <c r="I6" s="57"/>
      <c r="J6" s="51"/>
      <c r="K6" s="47"/>
      <c r="L6" s="57"/>
      <c r="M6" s="47"/>
      <c r="N6" s="57"/>
      <c r="O6" s="54"/>
      <c r="P6" s="48"/>
      <c r="Q6" s="59" t="s">
        <v>134</v>
      </c>
    </row>
    <row r="7" spans="1:19" s="28" customFormat="1" ht="48.75" customHeight="1" x14ac:dyDescent="0.15">
      <c r="A7" s="537"/>
      <c r="B7" s="30">
        <v>3</v>
      </c>
      <c r="C7" s="31" t="s">
        <v>120</v>
      </c>
      <c r="D7" s="65"/>
      <c r="E7" s="532"/>
      <c r="F7" s="69">
        <v>2</v>
      </c>
      <c r="G7" s="31" t="s">
        <v>144</v>
      </c>
      <c r="H7" s="34"/>
      <c r="I7" s="56"/>
      <c r="J7" s="51"/>
      <c r="K7" s="35"/>
      <c r="L7" s="56"/>
      <c r="M7" s="35"/>
      <c r="N7" s="56"/>
      <c r="O7" s="53"/>
      <c r="P7" s="41"/>
      <c r="Q7" s="59" t="s">
        <v>135</v>
      </c>
    </row>
    <row r="8" spans="1:19" s="28" customFormat="1" ht="48.75" customHeight="1" x14ac:dyDescent="0.15">
      <c r="A8" s="537"/>
      <c r="B8" s="30">
        <v>4</v>
      </c>
      <c r="C8" s="31" t="s">
        <v>3</v>
      </c>
      <c r="D8" s="65"/>
      <c r="E8" s="532"/>
      <c r="F8" s="281">
        <v>3</v>
      </c>
      <c r="G8" s="152" t="s">
        <v>267</v>
      </c>
      <c r="H8" s="32"/>
      <c r="I8" s="56" t="s">
        <v>103</v>
      </c>
      <c r="J8" s="51"/>
      <c r="K8" s="33"/>
      <c r="L8" s="56" t="s">
        <v>103</v>
      </c>
      <c r="M8" s="33"/>
      <c r="N8" s="56" t="s">
        <v>103</v>
      </c>
      <c r="O8" s="53"/>
      <c r="P8" s="41"/>
      <c r="Q8" s="59" t="s">
        <v>136</v>
      </c>
    </row>
    <row r="9" spans="1:19" s="28" customFormat="1" ht="48.75" customHeight="1" x14ac:dyDescent="0.15">
      <c r="A9" s="74"/>
      <c r="B9" s="30"/>
      <c r="C9" s="31"/>
      <c r="D9" s="65"/>
      <c r="E9" s="532"/>
      <c r="F9" s="69">
        <v>4</v>
      </c>
      <c r="G9" s="82" t="s">
        <v>152</v>
      </c>
      <c r="H9" s="75"/>
      <c r="I9" s="76"/>
      <c r="J9" s="51"/>
      <c r="K9" s="77"/>
      <c r="L9" s="76"/>
      <c r="M9" s="77"/>
      <c r="N9" s="76"/>
      <c r="O9" s="53"/>
      <c r="P9" s="78"/>
      <c r="Q9" s="59" t="s">
        <v>153</v>
      </c>
    </row>
    <row r="10" spans="1:19" s="28" customFormat="1" ht="54.75" customHeight="1" x14ac:dyDescent="0.15">
      <c r="A10" s="279"/>
      <c r="B10" s="30"/>
      <c r="C10" s="31"/>
      <c r="D10" s="65"/>
      <c r="E10" s="532"/>
      <c r="F10" s="281">
        <v>5</v>
      </c>
      <c r="G10" s="152" t="s">
        <v>266</v>
      </c>
      <c r="H10" s="34"/>
      <c r="I10" s="56"/>
      <c r="J10" s="51"/>
      <c r="K10" s="35"/>
      <c r="L10" s="56"/>
      <c r="M10" s="35"/>
      <c r="N10" s="56"/>
      <c r="O10" s="53"/>
      <c r="P10" s="41"/>
      <c r="Q10" s="59"/>
    </row>
    <row r="11" spans="1:19" s="28" customFormat="1" ht="48.75" customHeight="1" x14ac:dyDescent="0.15">
      <c r="A11" s="534" t="s">
        <v>38</v>
      </c>
      <c r="B11" s="71">
        <v>5</v>
      </c>
      <c r="C11" s="72" t="s">
        <v>121</v>
      </c>
      <c r="D11" s="65"/>
      <c r="E11" s="531" t="s">
        <v>38</v>
      </c>
      <c r="F11" s="44">
        <v>6</v>
      </c>
      <c r="G11" s="82" t="s">
        <v>260</v>
      </c>
      <c r="H11" s="46"/>
      <c r="I11" s="57" t="s">
        <v>129</v>
      </c>
      <c r="J11" s="51"/>
      <c r="K11" s="35"/>
      <c r="L11" s="56"/>
      <c r="M11" s="35"/>
      <c r="N11" s="56"/>
      <c r="O11" s="53"/>
      <c r="P11" s="41"/>
      <c r="Q11" s="59" t="s">
        <v>149</v>
      </c>
    </row>
    <row r="12" spans="1:19" s="28" customFormat="1" ht="48.75" customHeight="1" x14ac:dyDescent="0.15">
      <c r="A12" s="535"/>
      <c r="B12" s="71">
        <v>6</v>
      </c>
      <c r="C12" s="72" t="s">
        <v>122</v>
      </c>
      <c r="D12" s="65"/>
      <c r="E12" s="532"/>
      <c r="F12" s="69">
        <v>7</v>
      </c>
      <c r="G12" s="31" t="s">
        <v>130</v>
      </c>
      <c r="H12" s="34"/>
      <c r="I12" s="56"/>
      <c r="J12" s="51"/>
      <c r="K12" s="35"/>
      <c r="L12" s="56"/>
      <c r="M12" s="35"/>
      <c r="N12" s="56"/>
      <c r="O12" s="53"/>
      <c r="P12" s="41"/>
      <c r="Q12" s="59" t="s">
        <v>137</v>
      </c>
    </row>
    <row r="13" spans="1:19" s="28" customFormat="1" ht="48.75" customHeight="1" x14ac:dyDescent="0.15">
      <c r="A13" s="535"/>
      <c r="B13" s="30"/>
      <c r="C13" s="31"/>
      <c r="D13" s="65"/>
      <c r="E13" s="533"/>
      <c r="F13" s="70">
        <v>8</v>
      </c>
      <c r="G13" s="36" t="s">
        <v>234</v>
      </c>
      <c r="H13" s="37"/>
      <c r="I13" s="58"/>
      <c r="J13" s="51"/>
      <c r="K13" s="35"/>
      <c r="L13" s="58"/>
      <c r="M13" s="35"/>
      <c r="N13" s="58"/>
      <c r="O13" s="53"/>
      <c r="P13" s="41"/>
      <c r="Q13" s="59" t="s">
        <v>138</v>
      </c>
    </row>
    <row r="14" spans="1:19" s="28" customFormat="1" ht="48.75" customHeight="1" x14ac:dyDescent="0.15">
      <c r="A14" s="535"/>
      <c r="B14" s="30">
        <v>7</v>
      </c>
      <c r="C14" s="31" t="s">
        <v>7</v>
      </c>
      <c r="D14" s="65"/>
      <c r="E14" s="29"/>
      <c r="F14" s="69"/>
      <c r="G14" s="31"/>
      <c r="H14" s="34"/>
      <c r="I14" s="56"/>
      <c r="J14" s="51"/>
      <c r="K14" s="35"/>
      <c r="L14" s="56"/>
      <c r="M14" s="35"/>
      <c r="N14" s="56"/>
      <c r="O14" s="53"/>
      <c r="P14" s="41"/>
      <c r="Q14" s="59"/>
    </row>
    <row r="15" spans="1:19" s="28" customFormat="1" ht="48.75" customHeight="1" x14ac:dyDescent="0.15">
      <c r="A15" s="536"/>
      <c r="B15" s="30">
        <v>8</v>
      </c>
      <c r="C15" s="36" t="s">
        <v>123</v>
      </c>
      <c r="D15" s="66"/>
      <c r="E15" s="29"/>
      <c r="F15" s="69"/>
      <c r="G15" s="31"/>
      <c r="H15" s="32"/>
      <c r="I15" s="56"/>
      <c r="J15" s="51"/>
      <c r="K15" s="33"/>
      <c r="L15" s="56"/>
      <c r="M15" s="33"/>
      <c r="N15" s="56"/>
      <c r="O15" s="53"/>
      <c r="P15" s="41"/>
      <c r="Q15" s="59"/>
    </row>
    <row r="16" spans="1:19" s="28" customFormat="1" ht="48.75" customHeight="1" x14ac:dyDescent="0.15">
      <c r="A16" s="537" t="s">
        <v>39</v>
      </c>
      <c r="B16" s="30">
        <v>9</v>
      </c>
      <c r="C16" s="31" t="s">
        <v>9</v>
      </c>
      <c r="D16" s="65"/>
      <c r="E16" s="29"/>
      <c r="F16" s="69"/>
      <c r="G16" s="31"/>
      <c r="H16" s="32"/>
      <c r="I16" s="56"/>
      <c r="J16" s="51"/>
      <c r="K16" s="33"/>
      <c r="L16" s="56"/>
      <c r="M16" s="33"/>
      <c r="N16" s="56"/>
      <c r="O16" s="53"/>
      <c r="P16" s="41"/>
      <c r="Q16" s="59"/>
    </row>
    <row r="17" spans="1:17" s="28" customFormat="1" ht="48.75" customHeight="1" x14ac:dyDescent="0.15">
      <c r="A17" s="537"/>
      <c r="B17" s="30">
        <v>10</v>
      </c>
      <c r="C17" s="31" t="s">
        <v>107</v>
      </c>
      <c r="D17" s="65"/>
      <c r="E17" s="534" t="s">
        <v>39</v>
      </c>
      <c r="F17" s="69">
        <v>9</v>
      </c>
      <c r="G17" s="82" t="s">
        <v>158</v>
      </c>
      <c r="H17" s="32"/>
      <c r="I17" s="56" t="s">
        <v>103</v>
      </c>
      <c r="J17" s="51"/>
      <c r="K17" s="33"/>
      <c r="L17" s="56" t="s">
        <v>103</v>
      </c>
      <c r="M17" s="33"/>
      <c r="N17" s="56" t="s">
        <v>103</v>
      </c>
      <c r="O17" s="53"/>
      <c r="P17" s="41"/>
      <c r="Q17" s="59" t="s">
        <v>150</v>
      </c>
    </row>
    <row r="18" spans="1:17" s="28" customFormat="1" ht="64.5" customHeight="1" x14ac:dyDescent="0.15">
      <c r="A18" s="537"/>
      <c r="B18" s="30">
        <v>11</v>
      </c>
      <c r="C18" s="31" t="s">
        <v>10</v>
      </c>
      <c r="D18" s="65"/>
      <c r="E18" s="535"/>
      <c r="F18" s="69">
        <v>10</v>
      </c>
      <c r="G18" s="31" t="s">
        <v>11</v>
      </c>
      <c r="H18" s="32"/>
      <c r="I18" s="56" t="s">
        <v>103</v>
      </c>
      <c r="J18" s="51"/>
      <c r="K18" s="33"/>
      <c r="L18" s="56" t="s">
        <v>103</v>
      </c>
      <c r="M18" s="33"/>
      <c r="N18" s="56" t="s">
        <v>103</v>
      </c>
      <c r="O18" s="53"/>
      <c r="P18" s="41"/>
      <c r="Q18" s="59" t="s">
        <v>131</v>
      </c>
    </row>
    <row r="19" spans="1:17" s="28" customFormat="1" ht="48.75" customHeight="1" x14ac:dyDescent="0.15">
      <c r="A19" s="537"/>
      <c r="B19" s="30"/>
      <c r="C19" s="31"/>
      <c r="D19" s="65"/>
      <c r="E19" s="535"/>
      <c r="F19" s="69">
        <v>11</v>
      </c>
      <c r="G19" s="31" t="s">
        <v>235</v>
      </c>
      <c r="H19" s="34"/>
      <c r="I19" s="56"/>
      <c r="J19" s="51"/>
      <c r="K19" s="35"/>
      <c r="L19" s="56"/>
      <c r="M19" s="35"/>
      <c r="N19" s="56"/>
      <c r="O19" s="53"/>
      <c r="P19" s="41"/>
      <c r="Q19" s="59" t="s">
        <v>132</v>
      </c>
    </row>
    <row r="20" spans="1:17" s="28" customFormat="1" ht="48.75" customHeight="1" x14ac:dyDescent="0.15">
      <c r="A20" s="537"/>
      <c r="B20" s="30">
        <v>12</v>
      </c>
      <c r="C20" s="31" t="s">
        <v>11</v>
      </c>
      <c r="D20" s="65"/>
      <c r="E20" s="535"/>
      <c r="F20" s="69"/>
      <c r="G20" s="73" t="s">
        <v>112</v>
      </c>
      <c r="H20" s="34"/>
      <c r="I20" s="56"/>
      <c r="J20" s="51"/>
      <c r="K20" s="35"/>
      <c r="L20" s="56"/>
      <c r="M20" s="35"/>
      <c r="N20" s="56"/>
      <c r="O20" s="53"/>
      <c r="P20" s="41"/>
      <c r="Q20" s="59"/>
    </row>
    <row r="21" spans="1:17" s="28" customFormat="1" ht="48.75" customHeight="1" x14ac:dyDescent="0.15">
      <c r="A21" s="537"/>
      <c r="B21" s="30">
        <v>13</v>
      </c>
      <c r="C21" s="31" t="s">
        <v>111</v>
      </c>
      <c r="D21" s="65"/>
      <c r="E21" s="535"/>
      <c r="F21" s="69">
        <v>12</v>
      </c>
      <c r="G21" s="42" t="s">
        <v>157</v>
      </c>
      <c r="H21" s="34"/>
      <c r="I21" s="56"/>
      <c r="J21" s="51"/>
      <c r="K21" s="35"/>
      <c r="L21" s="56"/>
      <c r="M21" s="35"/>
      <c r="N21" s="56"/>
      <c r="O21" s="53"/>
      <c r="P21" s="41"/>
      <c r="Q21" s="59" t="s">
        <v>139</v>
      </c>
    </row>
    <row r="22" spans="1:17" s="28" customFormat="1" ht="48.75" customHeight="1" x14ac:dyDescent="0.15">
      <c r="A22" s="537"/>
      <c r="B22" s="30">
        <v>14</v>
      </c>
      <c r="C22" s="31" t="s">
        <v>110</v>
      </c>
      <c r="D22" s="65"/>
      <c r="E22" s="535"/>
      <c r="F22" s="79">
        <v>13</v>
      </c>
      <c r="G22" s="31" t="s">
        <v>145</v>
      </c>
      <c r="H22" s="34"/>
      <c r="I22" s="56"/>
      <c r="J22" s="51"/>
      <c r="K22" s="35"/>
      <c r="L22" s="56"/>
      <c r="M22" s="35"/>
      <c r="N22" s="56"/>
      <c r="O22" s="53"/>
      <c r="P22" s="41"/>
      <c r="Q22" s="59" t="s">
        <v>146</v>
      </c>
    </row>
    <row r="23" spans="1:17" s="28" customFormat="1" ht="48.75" customHeight="1" x14ac:dyDescent="0.15">
      <c r="A23" s="537"/>
      <c r="B23" s="30">
        <v>15</v>
      </c>
      <c r="C23" s="31" t="s">
        <v>124</v>
      </c>
      <c r="D23" s="65"/>
      <c r="E23" s="536"/>
      <c r="F23" s="79">
        <v>14</v>
      </c>
      <c r="G23" s="31" t="s">
        <v>128</v>
      </c>
      <c r="H23" s="34"/>
      <c r="I23" s="56"/>
      <c r="J23" s="51"/>
      <c r="K23" s="35"/>
      <c r="L23" s="56"/>
      <c r="M23" s="35"/>
      <c r="N23" s="56"/>
      <c r="O23" s="53"/>
      <c r="P23" s="41"/>
      <c r="Q23" s="59" t="s">
        <v>148</v>
      </c>
    </row>
    <row r="24" spans="1:17" s="28" customFormat="1" ht="48.75" customHeight="1" x14ac:dyDescent="0.15">
      <c r="A24" s="29"/>
      <c r="B24" s="30"/>
      <c r="C24" s="31"/>
      <c r="D24" s="65"/>
      <c r="E24" s="534" t="s">
        <v>35</v>
      </c>
      <c r="F24" s="68">
        <v>14</v>
      </c>
      <c r="G24" s="280" t="s">
        <v>15</v>
      </c>
      <c r="H24" s="32"/>
      <c r="I24" s="56" t="s">
        <v>104</v>
      </c>
      <c r="J24" s="51"/>
      <c r="K24" s="33"/>
      <c r="L24" s="56" t="s">
        <v>104</v>
      </c>
      <c r="M24" s="33"/>
      <c r="N24" s="56" t="s">
        <v>104</v>
      </c>
      <c r="O24" s="53"/>
      <c r="P24" s="41"/>
      <c r="Q24" s="59" t="s">
        <v>132</v>
      </c>
    </row>
    <row r="25" spans="1:17" s="28" customFormat="1" ht="48.75" customHeight="1" x14ac:dyDescent="0.15">
      <c r="A25" s="29"/>
      <c r="B25" s="30"/>
      <c r="C25" s="31"/>
      <c r="D25" s="65"/>
      <c r="E25" s="535"/>
      <c r="F25" s="79">
        <v>15</v>
      </c>
      <c r="G25" s="42" t="s">
        <v>265</v>
      </c>
      <c r="H25" s="32"/>
      <c r="I25" s="56"/>
      <c r="J25" s="51"/>
      <c r="K25" s="33"/>
      <c r="L25" s="56" t="s">
        <v>104</v>
      </c>
      <c r="M25" s="33"/>
      <c r="N25" s="56" t="s">
        <v>104</v>
      </c>
      <c r="O25" s="53"/>
      <c r="P25" s="41"/>
      <c r="Q25" s="59" t="s">
        <v>140</v>
      </c>
    </row>
    <row r="26" spans="1:17" s="28" customFormat="1" ht="48.75" customHeight="1" x14ac:dyDescent="0.15">
      <c r="A26" s="534" t="s">
        <v>35</v>
      </c>
      <c r="B26" s="30">
        <v>16</v>
      </c>
      <c r="C26" s="31" t="s">
        <v>15</v>
      </c>
      <c r="D26" s="65"/>
      <c r="E26" s="535"/>
      <c r="F26" s="281">
        <v>16</v>
      </c>
      <c r="G26" s="283" t="s">
        <v>263</v>
      </c>
      <c r="H26" s="32"/>
      <c r="I26" s="56" t="s">
        <v>103</v>
      </c>
      <c r="J26" s="51"/>
      <c r="K26" s="33"/>
      <c r="L26" s="56" t="s">
        <v>103</v>
      </c>
      <c r="M26" s="33"/>
      <c r="N26" s="56" t="s">
        <v>103</v>
      </c>
      <c r="O26" s="53"/>
      <c r="P26" s="41"/>
      <c r="Q26" s="59" t="s">
        <v>133</v>
      </c>
    </row>
    <row r="27" spans="1:17" s="28" customFormat="1" ht="48.75" customHeight="1" x14ac:dyDescent="0.15">
      <c r="A27" s="535"/>
      <c r="B27" s="30">
        <v>17</v>
      </c>
      <c r="C27" s="31" t="s">
        <v>16</v>
      </c>
      <c r="D27" s="65"/>
      <c r="E27" s="535"/>
      <c r="F27" s="79">
        <v>18</v>
      </c>
      <c r="G27" s="42" t="s">
        <v>154</v>
      </c>
      <c r="H27" s="34"/>
      <c r="I27" s="56" t="s">
        <v>105</v>
      </c>
      <c r="J27" s="51"/>
      <c r="K27" s="35"/>
      <c r="L27" s="56"/>
      <c r="M27" s="35"/>
      <c r="N27" s="56"/>
      <c r="O27" s="53"/>
      <c r="P27" s="41"/>
      <c r="Q27" s="59"/>
    </row>
    <row r="28" spans="1:17" s="28" customFormat="1" ht="48.75" customHeight="1" x14ac:dyDescent="0.15">
      <c r="A28" s="535"/>
      <c r="B28" s="30">
        <v>18</v>
      </c>
      <c r="C28" s="31" t="s">
        <v>108</v>
      </c>
      <c r="D28" s="65"/>
      <c r="E28" s="535"/>
      <c r="F28" s="79">
        <v>19</v>
      </c>
      <c r="G28" s="42" t="s">
        <v>155</v>
      </c>
      <c r="H28" s="32"/>
      <c r="I28" s="56" t="s">
        <v>105</v>
      </c>
      <c r="J28" s="51"/>
      <c r="K28" s="33"/>
      <c r="L28" s="56" t="s">
        <v>105</v>
      </c>
      <c r="M28" s="33"/>
      <c r="N28" s="56" t="s">
        <v>105</v>
      </c>
      <c r="O28" s="53"/>
      <c r="P28" s="41"/>
      <c r="Q28" s="59" t="s">
        <v>141</v>
      </c>
    </row>
    <row r="29" spans="1:17" s="28" customFormat="1" ht="48.75" customHeight="1" x14ac:dyDescent="0.15">
      <c r="A29" s="535"/>
      <c r="B29" s="30">
        <v>19</v>
      </c>
      <c r="C29" s="31" t="s">
        <v>125</v>
      </c>
      <c r="D29" s="65"/>
      <c r="E29" s="535"/>
      <c r="F29" s="69">
        <v>17</v>
      </c>
      <c r="G29" s="31" t="s">
        <v>23</v>
      </c>
      <c r="H29" s="32"/>
      <c r="I29" s="56" t="s">
        <v>106</v>
      </c>
      <c r="J29" s="51"/>
      <c r="K29" s="33"/>
      <c r="L29" s="56" t="s">
        <v>106</v>
      </c>
      <c r="M29" s="33"/>
      <c r="N29" s="56" t="s">
        <v>106</v>
      </c>
      <c r="O29" s="53"/>
      <c r="P29" s="41"/>
      <c r="Q29" s="59" t="s">
        <v>147</v>
      </c>
    </row>
    <row r="30" spans="1:17" s="28" customFormat="1" ht="48.75" customHeight="1" x14ac:dyDescent="0.15">
      <c r="A30" s="536"/>
      <c r="B30" s="30">
        <v>20</v>
      </c>
      <c r="C30" s="31" t="s">
        <v>19</v>
      </c>
      <c r="D30" s="65"/>
      <c r="E30" s="535"/>
      <c r="F30" s="79">
        <v>20</v>
      </c>
      <c r="G30" s="42" t="s">
        <v>156</v>
      </c>
      <c r="H30" s="32"/>
      <c r="I30" s="56" t="s">
        <v>105</v>
      </c>
      <c r="J30" s="51"/>
      <c r="K30" s="33"/>
      <c r="L30" s="56" t="s">
        <v>105</v>
      </c>
      <c r="M30" s="33"/>
      <c r="N30" s="56" t="s">
        <v>105</v>
      </c>
      <c r="O30" s="53"/>
      <c r="P30" s="41"/>
      <c r="Q30" s="59" t="s">
        <v>143</v>
      </c>
    </row>
    <row r="31" spans="1:17" s="28" customFormat="1" ht="48.75" customHeight="1" x14ac:dyDescent="0.15">
      <c r="A31" s="29"/>
      <c r="B31" s="30">
        <v>24</v>
      </c>
      <c r="C31" s="31" t="s">
        <v>23</v>
      </c>
      <c r="D31" s="65"/>
      <c r="E31" s="536"/>
      <c r="F31" s="282">
        <v>20</v>
      </c>
      <c r="G31" s="73" t="s">
        <v>142</v>
      </c>
      <c r="H31" s="34"/>
      <c r="I31" s="56" t="s">
        <v>103</v>
      </c>
      <c r="J31" s="51"/>
      <c r="K31" s="35"/>
      <c r="L31" s="56" t="s">
        <v>103</v>
      </c>
      <c r="M31" s="35"/>
      <c r="N31" s="56" t="s">
        <v>103</v>
      </c>
      <c r="O31" s="53"/>
      <c r="P31" s="41"/>
      <c r="Q31" s="59" t="s">
        <v>147</v>
      </c>
    </row>
    <row r="32" spans="1:17" ht="49.5" customHeight="1" x14ac:dyDescent="0.15">
      <c r="A32" s="537" t="s">
        <v>36</v>
      </c>
      <c r="B32" s="30">
        <v>21</v>
      </c>
      <c r="C32" s="31" t="s">
        <v>126</v>
      </c>
      <c r="D32" s="80"/>
      <c r="E32" s="81"/>
    </row>
    <row r="33" spans="1:5" ht="49.5" customHeight="1" x14ac:dyDescent="0.15">
      <c r="A33" s="537"/>
      <c r="B33" s="30">
        <v>22</v>
      </c>
      <c r="C33" s="31" t="s">
        <v>113</v>
      </c>
      <c r="D33" s="80"/>
      <c r="E33" s="81"/>
    </row>
    <row r="34" spans="1:5" ht="49.5" customHeight="1" x14ac:dyDescent="0.15">
      <c r="A34" s="537"/>
      <c r="B34" s="30">
        <v>23</v>
      </c>
      <c r="C34" s="31" t="s">
        <v>127</v>
      </c>
      <c r="D34" s="80"/>
      <c r="E34" s="81"/>
    </row>
    <row r="35" spans="1:5" ht="49.5" customHeight="1" x14ac:dyDescent="0.15">
      <c r="A35" s="537"/>
      <c r="B35" s="30">
        <v>25</v>
      </c>
      <c r="C35" s="31" t="s">
        <v>128</v>
      </c>
      <c r="D35" s="80"/>
      <c r="E35" s="81"/>
    </row>
    <row r="36" spans="1:5" ht="49.5" customHeight="1" x14ac:dyDescent="0.15">
      <c r="E36" s="81"/>
    </row>
  </sheetData>
  <mergeCells count="9">
    <mergeCell ref="E11:E13"/>
    <mergeCell ref="E17:E23"/>
    <mergeCell ref="A32:A35"/>
    <mergeCell ref="A4:A8"/>
    <mergeCell ref="A16:A23"/>
    <mergeCell ref="A26:A30"/>
    <mergeCell ref="E24:E31"/>
    <mergeCell ref="E6:E10"/>
    <mergeCell ref="A11:A15"/>
  </mergeCells>
  <phoneticPr fontId="6"/>
  <printOptions horizontalCentered="1"/>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27"/>
  <sheetViews>
    <sheetView zoomScale="85" zoomScaleNormal="85" workbookViewId="0">
      <pane ySplit="2" topLeftCell="A3" activePane="bottomLeft" state="frozen"/>
      <selection pane="bottomLeft" activeCell="E2" sqref="E2:N2"/>
    </sheetView>
  </sheetViews>
  <sheetFormatPr defaultColWidth="9" defaultRowHeight="49.5" customHeight="1" x14ac:dyDescent="0.15"/>
  <cols>
    <col min="1" max="1" width="5" style="15" customWidth="1"/>
    <col min="2" max="2" width="4.25" style="6" customWidth="1"/>
    <col min="3" max="3" width="70.375" style="1" customWidth="1"/>
    <col min="4" max="4" width="8.375" style="18" hidden="1" customWidth="1"/>
    <col min="5" max="10" width="6.625" style="6" customWidth="1"/>
    <col min="11" max="11" width="3.625" style="5" customWidth="1"/>
    <col min="12" max="12" width="6.625" style="6" customWidth="1"/>
    <col min="13" max="13" width="1.125" style="1" customWidth="1"/>
    <col min="14" max="14" width="7" style="1" customWidth="1"/>
    <col min="15" max="15" width="3.5" style="1" customWidth="1"/>
    <col min="16" max="16384" width="9" style="1"/>
  </cols>
  <sheetData>
    <row r="1" spans="1:14" ht="49.5" customHeight="1" x14ac:dyDescent="0.15">
      <c r="A1" s="16" t="s">
        <v>43</v>
      </c>
    </row>
    <row r="2" spans="1:14" ht="26.25" customHeight="1" x14ac:dyDescent="0.15">
      <c r="A2" s="539" t="s">
        <v>41</v>
      </c>
      <c r="B2" s="540"/>
      <c r="C2" s="7" t="s">
        <v>40</v>
      </c>
      <c r="D2" s="19"/>
      <c r="E2" s="13" t="s">
        <v>30</v>
      </c>
      <c r="F2" s="13" t="s">
        <v>31</v>
      </c>
      <c r="G2" s="11" t="s">
        <v>33</v>
      </c>
      <c r="H2" s="12" t="s">
        <v>34</v>
      </c>
      <c r="I2" s="13" t="s">
        <v>32</v>
      </c>
      <c r="J2" s="13" t="s">
        <v>28</v>
      </c>
      <c r="L2" s="12" t="s">
        <v>44</v>
      </c>
      <c r="N2" s="14" t="s">
        <v>26</v>
      </c>
    </row>
    <row r="3" spans="1:14" ht="48.75" customHeight="1" x14ac:dyDescent="0.15">
      <c r="A3" s="538" t="s">
        <v>37</v>
      </c>
      <c r="B3" s="3">
        <v>1</v>
      </c>
      <c r="C3" s="2" t="s">
        <v>0</v>
      </c>
      <c r="D3" s="20" t="s">
        <v>86</v>
      </c>
      <c r="E3" s="3" t="s">
        <v>71</v>
      </c>
      <c r="F3" s="3"/>
      <c r="G3" s="3" t="s">
        <v>53</v>
      </c>
      <c r="H3" s="3"/>
      <c r="I3" s="3" t="s">
        <v>60</v>
      </c>
      <c r="J3" s="3" t="s">
        <v>60</v>
      </c>
      <c r="K3" s="8"/>
      <c r="L3" s="3"/>
      <c r="N3" s="2"/>
    </row>
    <row r="4" spans="1:14" ht="48.75" customHeight="1" x14ac:dyDescent="0.15">
      <c r="A4" s="538"/>
      <c r="B4" s="3">
        <v>2</v>
      </c>
      <c r="C4" s="2" t="s">
        <v>1</v>
      </c>
      <c r="D4" s="20" t="s">
        <v>87</v>
      </c>
      <c r="E4" s="3" t="s">
        <v>83</v>
      </c>
      <c r="F4" s="3"/>
      <c r="G4" s="3" t="s">
        <v>54</v>
      </c>
      <c r="H4" s="3"/>
      <c r="I4" s="3"/>
      <c r="J4" s="3" t="s">
        <v>48</v>
      </c>
      <c r="K4" s="8"/>
      <c r="L4" s="3"/>
      <c r="N4" s="2"/>
    </row>
    <row r="5" spans="1:14" ht="48.75" customHeight="1" x14ac:dyDescent="0.15">
      <c r="A5" s="538"/>
      <c r="B5" s="3">
        <v>3</v>
      </c>
      <c r="C5" s="2" t="s">
        <v>2</v>
      </c>
      <c r="D5" s="20" t="s">
        <v>88</v>
      </c>
      <c r="E5" s="3"/>
      <c r="F5" s="3"/>
      <c r="G5" s="3"/>
      <c r="H5" s="3" t="s">
        <v>65</v>
      </c>
      <c r="I5" s="3"/>
      <c r="J5" s="3" t="s">
        <v>75</v>
      </c>
      <c r="K5" s="8"/>
      <c r="L5" s="3"/>
      <c r="N5" s="2"/>
    </row>
    <row r="6" spans="1:14" ht="48.75" customHeight="1" x14ac:dyDescent="0.15">
      <c r="A6" s="538"/>
      <c r="B6" s="3">
        <v>4</v>
      </c>
      <c r="C6" s="2" t="s">
        <v>3</v>
      </c>
      <c r="D6" s="20" t="s">
        <v>89</v>
      </c>
      <c r="E6" s="3" t="s">
        <v>51</v>
      </c>
      <c r="F6" s="3"/>
      <c r="G6" s="3"/>
      <c r="H6" s="3"/>
      <c r="I6" s="3" t="s">
        <v>66</v>
      </c>
      <c r="J6" s="3"/>
      <c r="K6" s="8"/>
      <c r="L6" s="3"/>
      <c r="N6" s="3" t="s">
        <v>4</v>
      </c>
    </row>
    <row r="7" spans="1:14" ht="48.75" customHeight="1" x14ac:dyDescent="0.15">
      <c r="A7" s="538" t="s">
        <v>38</v>
      </c>
      <c r="B7" s="3">
        <v>5</v>
      </c>
      <c r="C7" s="2" t="s">
        <v>5</v>
      </c>
      <c r="D7" s="20" t="s">
        <v>90</v>
      </c>
      <c r="E7" s="3" t="s">
        <v>70</v>
      </c>
      <c r="F7" s="3"/>
      <c r="G7" s="3" t="s">
        <v>54</v>
      </c>
      <c r="H7" s="3"/>
      <c r="I7" s="3" t="s">
        <v>51</v>
      </c>
      <c r="J7" s="3"/>
      <c r="K7" s="8"/>
      <c r="L7" s="3"/>
      <c r="N7" s="2"/>
    </row>
    <row r="8" spans="1:14" ht="48.75" customHeight="1" x14ac:dyDescent="0.15">
      <c r="A8" s="538"/>
      <c r="B8" s="3">
        <v>6</v>
      </c>
      <c r="C8" s="2" t="s">
        <v>6</v>
      </c>
      <c r="D8" s="20" t="s">
        <v>86</v>
      </c>
      <c r="E8" s="3" t="s">
        <v>70</v>
      </c>
      <c r="F8" s="3"/>
      <c r="G8" s="3" t="s">
        <v>55</v>
      </c>
      <c r="H8" s="3"/>
      <c r="I8" s="3" t="s">
        <v>84</v>
      </c>
      <c r="J8" s="3" t="s">
        <v>61</v>
      </c>
      <c r="K8" s="8"/>
      <c r="L8" s="3"/>
      <c r="N8" s="2"/>
    </row>
    <row r="9" spans="1:14" ht="48.75" customHeight="1" x14ac:dyDescent="0.15">
      <c r="A9" s="538"/>
      <c r="B9" s="3">
        <v>7</v>
      </c>
      <c r="C9" s="2" t="s">
        <v>7</v>
      </c>
      <c r="D9" s="20" t="s">
        <v>27</v>
      </c>
      <c r="E9" s="3"/>
      <c r="F9" s="3"/>
      <c r="G9" s="3" t="s">
        <v>55</v>
      </c>
      <c r="H9" s="3"/>
      <c r="I9" s="3"/>
      <c r="J9" s="3" t="s">
        <v>47</v>
      </c>
      <c r="K9" s="8"/>
      <c r="L9" s="3" t="s">
        <v>42</v>
      </c>
      <c r="N9" s="2"/>
    </row>
    <row r="10" spans="1:14" ht="48.75" customHeight="1" x14ac:dyDescent="0.15">
      <c r="A10" s="538"/>
      <c r="B10" s="3">
        <v>8</v>
      </c>
      <c r="C10" s="4" t="s">
        <v>8</v>
      </c>
      <c r="D10" s="21" t="s">
        <v>91</v>
      </c>
      <c r="E10" s="10" t="s">
        <v>65</v>
      </c>
      <c r="F10" s="10"/>
      <c r="G10" s="10" t="s">
        <v>54</v>
      </c>
      <c r="H10" s="10"/>
      <c r="I10" s="10"/>
      <c r="J10" s="10"/>
      <c r="K10" s="9"/>
      <c r="L10" s="10"/>
      <c r="N10" s="2"/>
    </row>
    <row r="11" spans="1:14" ht="48.75" customHeight="1" x14ac:dyDescent="0.15">
      <c r="A11" s="538" t="s">
        <v>39</v>
      </c>
      <c r="B11" s="3">
        <v>9</v>
      </c>
      <c r="C11" s="2" t="s">
        <v>9</v>
      </c>
      <c r="D11" s="20" t="s">
        <v>29</v>
      </c>
      <c r="E11" s="3"/>
      <c r="F11" s="3"/>
      <c r="G11" s="3" t="s">
        <v>56</v>
      </c>
      <c r="H11" s="3"/>
      <c r="I11" s="3"/>
      <c r="J11" s="3"/>
      <c r="K11" s="8"/>
      <c r="L11" s="3"/>
      <c r="N11" s="3"/>
    </row>
    <row r="12" spans="1:14" ht="48.75" customHeight="1" x14ac:dyDescent="0.15">
      <c r="A12" s="538"/>
      <c r="B12" s="3">
        <v>10</v>
      </c>
      <c r="C12" s="2" t="s">
        <v>45</v>
      </c>
      <c r="D12" s="20" t="s">
        <v>92</v>
      </c>
      <c r="E12" s="3" t="s">
        <v>72</v>
      </c>
      <c r="F12" s="3" t="s">
        <v>75</v>
      </c>
      <c r="G12" s="3" t="s">
        <v>57</v>
      </c>
      <c r="H12" s="3" t="s">
        <v>50</v>
      </c>
      <c r="I12" s="3" t="s">
        <v>52</v>
      </c>
      <c r="J12" s="3" t="s">
        <v>52</v>
      </c>
      <c r="K12" s="8"/>
      <c r="L12" s="3"/>
      <c r="N12" s="3" t="s">
        <v>4</v>
      </c>
    </row>
    <row r="13" spans="1:14" ht="48.75" customHeight="1" x14ac:dyDescent="0.15">
      <c r="A13" s="538"/>
      <c r="B13" s="3">
        <v>11</v>
      </c>
      <c r="C13" s="2" t="s">
        <v>10</v>
      </c>
      <c r="D13" s="20" t="s">
        <v>90</v>
      </c>
      <c r="E13" s="3" t="s">
        <v>49</v>
      </c>
      <c r="F13" s="3"/>
      <c r="G13" s="17" t="s">
        <v>57</v>
      </c>
      <c r="H13" s="3"/>
      <c r="I13" s="3" t="s">
        <v>47</v>
      </c>
      <c r="J13" s="3"/>
      <c r="K13" s="8"/>
      <c r="L13" s="3"/>
      <c r="N13" s="3" t="s">
        <v>4</v>
      </c>
    </row>
    <row r="14" spans="1:14" ht="48.75" customHeight="1" x14ac:dyDescent="0.15">
      <c r="A14" s="538"/>
      <c r="B14" s="3">
        <v>12</v>
      </c>
      <c r="C14" s="2" t="s">
        <v>11</v>
      </c>
      <c r="D14" s="20" t="s">
        <v>93</v>
      </c>
      <c r="E14" s="3" t="s">
        <v>67</v>
      </c>
      <c r="F14" s="3" t="s">
        <v>60</v>
      </c>
      <c r="G14" s="17" t="s">
        <v>57</v>
      </c>
      <c r="H14" s="3"/>
      <c r="I14" s="3"/>
      <c r="J14" s="3" t="s">
        <v>78</v>
      </c>
      <c r="K14" s="8"/>
      <c r="L14" s="3"/>
      <c r="N14" s="3" t="s">
        <v>4</v>
      </c>
    </row>
    <row r="15" spans="1:14" ht="48.75" customHeight="1" x14ac:dyDescent="0.15">
      <c r="A15" s="538"/>
      <c r="B15" s="3">
        <v>13</v>
      </c>
      <c r="C15" s="2" t="s">
        <v>12</v>
      </c>
      <c r="D15" s="20" t="s">
        <v>94</v>
      </c>
      <c r="E15" s="3" t="s">
        <v>69</v>
      </c>
      <c r="F15" s="3"/>
      <c r="G15" s="3"/>
      <c r="H15" s="3"/>
      <c r="I15" s="3" t="s">
        <v>61</v>
      </c>
      <c r="J15" s="3" t="s">
        <v>76</v>
      </c>
      <c r="K15" s="8"/>
      <c r="L15" s="3"/>
      <c r="N15" s="3"/>
    </row>
    <row r="16" spans="1:14" ht="48.75" customHeight="1" x14ac:dyDescent="0.15">
      <c r="A16" s="538"/>
      <c r="B16" s="3">
        <v>14</v>
      </c>
      <c r="C16" s="2" t="s">
        <v>13</v>
      </c>
      <c r="D16" s="20" t="s">
        <v>94</v>
      </c>
      <c r="E16" s="3" t="s">
        <v>73</v>
      </c>
      <c r="F16" s="3"/>
      <c r="G16" s="3"/>
      <c r="H16" s="3"/>
      <c r="I16" s="3" t="s">
        <v>48</v>
      </c>
      <c r="J16" s="3" t="s">
        <v>73</v>
      </c>
      <c r="K16" s="8"/>
      <c r="L16" s="3"/>
      <c r="N16" s="3"/>
    </row>
    <row r="17" spans="1:14" ht="48.75" customHeight="1" x14ac:dyDescent="0.15">
      <c r="A17" s="538"/>
      <c r="B17" s="3">
        <v>15</v>
      </c>
      <c r="C17" s="2" t="s">
        <v>14</v>
      </c>
      <c r="D17" s="20" t="s">
        <v>29</v>
      </c>
      <c r="E17" s="3"/>
      <c r="F17" s="3"/>
      <c r="G17" s="3" t="s">
        <v>58</v>
      </c>
      <c r="H17" s="3"/>
      <c r="I17" s="3"/>
      <c r="J17" s="3"/>
      <c r="K17" s="8"/>
      <c r="L17" s="3"/>
      <c r="N17" s="2"/>
    </row>
    <row r="18" spans="1:14" ht="48.75" customHeight="1" x14ac:dyDescent="0.15">
      <c r="A18" s="538" t="s">
        <v>35</v>
      </c>
      <c r="B18" s="3">
        <v>16</v>
      </c>
      <c r="C18" s="2" t="s">
        <v>15</v>
      </c>
      <c r="D18" s="20" t="s">
        <v>92</v>
      </c>
      <c r="E18" s="3" t="s">
        <v>60</v>
      </c>
      <c r="F18" s="3" t="s">
        <v>48</v>
      </c>
      <c r="G18" s="3" t="s">
        <v>57</v>
      </c>
      <c r="H18" s="3" t="s">
        <v>74</v>
      </c>
      <c r="I18" s="3"/>
      <c r="J18" s="3" t="s">
        <v>64</v>
      </c>
      <c r="K18" s="8"/>
      <c r="L18" s="3"/>
      <c r="N18" s="3" t="s">
        <v>25</v>
      </c>
    </row>
    <row r="19" spans="1:14" ht="48.75" customHeight="1" x14ac:dyDescent="0.15">
      <c r="A19" s="538"/>
      <c r="B19" s="3">
        <v>17</v>
      </c>
      <c r="C19" s="2" t="s">
        <v>16</v>
      </c>
      <c r="D19" s="20" t="s">
        <v>95</v>
      </c>
      <c r="E19" s="3" t="s">
        <v>48</v>
      </c>
      <c r="F19" s="3" t="s">
        <v>48</v>
      </c>
      <c r="G19" s="3"/>
      <c r="H19" s="3"/>
      <c r="I19" s="3"/>
      <c r="J19" s="3"/>
      <c r="K19" s="8"/>
      <c r="L19" s="3"/>
      <c r="N19" s="3"/>
    </row>
    <row r="20" spans="1:14" ht="48.75" customHeight="1" x14ac:dyDescent="0.15">
      <c r="A20" s="538"/>
      <c r="B20" s="3">
        <v>18</v>
      </c>
      <c r="C20" s="2" t="s">
        <v>17</v>
      </c>
      <c r="D20" s="20" t="s">
        <v>30</v>
      </c>
      <c r="E20" s="3" t="s">
        <v>66</v>
      </c>
      <c r="F20" s="3"/>
      <c r="G20" s="3"/>
      <c r="H20" s="3"/>
      <c r="I20" s="3"/>
      <c r="J20" s="3"/>
      <c r="K20" s="8"/>
      <c r="L20" s="3"/>
      <c r="N20" s="3"/>
    </row>
    <row r="21" spans="1:14" ht="48.75" customHeight="1" x14ac:dyDescent="0.15">
      <c r="A21" s="538"/>
      <c r="B21" s="3">
        <v>19</v>
      </c>
      <c r="C21" s="2" t="s">
        <v>18</v>
      </c>
      <c r="D21" s="20" t="s">
        <v>88</v>
      </c>
      <c r="E21" s="3"/>
      <c r="F21" s="3"/>
      <c r="G21" s="3"/>
      <c r="H21" s="3" t="s">
        <v>51</v>
      </c>
      <c r="I21" s="3"/>
      <c r="J21" s="3" t="s">
        <v>80</v>
      </c>
      <c r="K21" s="8"/>
      <c r="L21" s="3"/>
      <c r="N21" s="2"/>
    </row>
    <row r="22" spans="1:14" ht="48.75" customHeight="1" x14ac:dyDescent="0.15">
      <c r="A22" s="538"/>
      <c r="B22" s="3">
        <v>20</v>
      </c>
      <c r="C22" s="2" t="s">
        <v>19</v>
      </c>
      <c r="D22" s="20" t="s">
        <v>96</v>
      </c>
      <c r="E22" s="3" t="s">
        <v>68</v>
      </c>
      <c r="F22" s="3" t="s">
        <v>46</v>
      </c>
      <c r="G22" s="3"/>
      <c r="H22" s="3"/>
      <c r="I22" s="3" t="s">
        <v>75</v>
      </c>
      <c r="J22" s="3" t="s">
        <v>77</v>
      </c>
      <c r="K22" s="8"/>
      <c r="L22" s="3" t="s">
        <v>42</v>
      </c>
      <c r="N22" s="2"/>
    </row>
    <row r="23" spans="1:14" ht="48.75" customHeight="1" x14ac:dyDescent="0.15">
      <c r="A23" s="538" t="s">
        <v>36</v>
      </c>
      <c r="B23" s="3">
        <v>21</v>
      </c>
      <c r="C23" s="2" t="s">
        <v>20</v>
      </c>
      <c r="D23" s="20" t="s">
        <v>97</v>
      </c>
      <c r="E23" s="3" t="s">
        <v>62</v>
      </c>
      <c r="F23" s="3"/>
      <c r="G23" s="3" t="s">
        <v>59</v>
      </c>
      <c r="H23" s="3" t="s">
        <v>46</v>
      </c>
      <c r="I23" s="3" t="s">
        <v>63</v>
      </c>
      <c r="J23" s="3" t="s">
        <v>81</v>
      </c>
      <c r="K23" s="8"/>
      <c r="L23" s="3"/>
      <c r="N23" s="2"/>
    </row>
    <row r="24" spans="1:14" ht="48.75" customHeight="1" x14ac:dyDescent="0.15">
      <c r="A24" s="538"/>
      <c r="B24" s="3">
        <v>22</v>
      </c>
      <c r="C24" s="2" t="s">
        <v>21</v>
      </c>
      <c r="D24" s="20" t="s">
        <v>98</v>
      </c>
      <c r="E24" s="3" t="s">
        <v>64</v>
      </c>
      <c r="F24" s="3"/>
      <c r="G24" s="3"/>
      <c r="H24" s="3" t="s">
        <v>47</v>
      </c>
      <c r="I24" s="3"/>
      <c r="J24" s="3"/>
      <c r="K24" s="8"/>
      <c r="L24" s="3" t="s">
        <v>42</v>
      </c>
      <c r="N24" s="2"/>
    </row>
    <row r="25" spans="1:14" ht="48.75" customHeight="1" x14ac:dyDescent="0.15">
      <c r="A25" s="538"/>
      <c r="B25" s="3">
        <v>23</v>
      </c>
      <c r="C25" s="2" t="s">
        <v>22</v>
      </c>
      <c r="D25" s="20" t="s">
        <v>99</v>
      </c>
      <c r="E25" s="3" t="s">
        <v>61</v>
      </c>
      <c r="F25" s="3"/>
      <c r="G25" s="3"/>
      <c r="H25" s="3" t="s">
        <v>48</v>
      </c>
      <c r="I25" s="3" t="s">
        <v>63</v>
      </c>
      <c r="J25" s="3" t="s">
        <v>82</v>
      </c>
      <c r="K25" s="8"/>
      <c r="L25" s="3" t="s">
        <v>42</v>
      </c>
      <c r="N25" s="2"/>
    </row>
    <row r="26" spans="1:14" ht="48.75" customHeight="1" x14ac:dyDescent="0.15">
      <c r="A26" s="538"/>
      <c r="B26" s="3">
        <v>24</v>
      </c>
      <c r="C26" s="2" t="s">
        <v>23</v>
      </c>
      <c r="D26" s="20" t="s">
        <v>100</v>
      </c>
      <c r="E26" s="3" t="s">
        <v>63</v>
      </c>
      <c r="F26" s="3" t="s">
        <v>51</v>
      </c>
      <c r="G26" s="3"/>
      <c r="H26" s="3" t="s">
        <v>49</v>
      </c>
      <c r="I26" s="3" t="s">
        <v>85</v>
      </c>
      <c r="J26" s="3" t="s">
        <v>79</v>
      </c>
      <c r="K26" s="8"/>
      <c r="L26" s="3"/>
      <c r="N26" s="3" t="s">
        <v>25</v>
      </c>
    </row>
    <row r="27" spans="1:14" ht="48.75" customHeight="1" x14ac:dyDescent="0.15">
      <c r="A27" s="538"/>
      <c r="B27" s="3">
        <v>25</v>
      </c>
      <c r="C27" s="2" t="s">
        <v>24</v>
      </c>
      <c r="D27" s="20" t="s">
        <v>101</v>
      </c>
      <c r="E27" s="3"/>
      <c r="F27" s="3"/>
      <c r="G27" s="3" t="s">
        <v>59</v>
      </c>
      <c r="H27" s="3" t="s">
        <v>52</v>
      </c>
      <c r="I27" s="3" t="s">
        <v>63</v>
      </c>
      <c r="J27" s="3" t="s">
        <v>71</v>
      </c>
      <c r="K27" s="8"/>
      <c r="L27" s="3" t="s">
        <v>42</v>
      </c>
      <c r="N27" s="2"/>
    </row>
  </sheetData>
  <mergeCells count="6">
    <mergeCell ref="A23:A27"/>
    <mergeCell ref="A2:B2"/>
    <mergeCell ref="A3:A6"/>
    <mergeCell ref="A7:A10"/>
    <mergeCell ref="A11:A17"/>
    <mergeCell ref="A18:A22"/>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9 5 5 p V Z 7 / S r 6 n A A A A + Q A A A B I A H A B D b 2 5 m a W c v U G F j a 2 F n Z S 5 4 b W w g o h g A K K A U A A A A A A A A A A A A A A A A A A A A A A A A A A A A h Y + 9 D o I w G E V f h X S n f 0 S j 5 K M M b k Y S E h P j 2 m C F K h R D i + X d H H w k X 0 E S R d 0 c 7 8 k Z z n 3 c 7 p A O T R 1 c V W d 1 a x L E M E W B M k V 7 0 K Z M U O + O 4 Q K l A n J Z n G W p g l E 2 N h 7 s I U G V c 5 e Y E O 8 9 9 h F u u 5 J w S h n Z Z 5 t t U a l G o o + s / 8 u h N t Z J U y g k Y P e K E R z P G Z 6 x J c c s o g z I x C H T 5 u v w M R l T I D 8 Q V n 3 t + k 6 J k w z X O Z B p A n n f E E 9 Q S w M E F A A C A A g A 9 5 5 p 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e e a V U o i k e 4 D g A A A B E A A A A T A B w A R m 9 y b X V s Y X M v U 2 V j d G l v b j E u b S C i G A A o o B Q A A A A A A A A A A A A A A A A A A A A A A A A A A A A r T k 0 u y c z P U w i G 0 I b W A F B L A Q I t A B Q A A g A I A P e e a V W e / 0 q + p w A A A P k A A A A S A A A A A A A A A A A A A A A A A A A A A A B D b 2 5 m a W c v U G F j a 2 F n Z S 5 4 b W x Q S w E C L Q A U A A I A C A D 3 n m l V D 8 r p q 6 Q A A A D p A A A A E w A A A A A A A A A A A A A A A A D z A A A A W 0 N v b n R l b n R f V H l w Z X N d L n h t b F B L A Q I t A B Q A A g A I A P e e a V U 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j p t B G J 5 K G T 6 v 5 z j O K t l v j A A A A A A I A A A A A A A N m A A D A A A A A E A A A A N Q E h n x 9 + J R N 7 i n 1 Z w W s w 9 c A A A A A B I A A A K A A A A A Q A A A A 3 Z O 9 i e 7 j N 1 X B H + x J n v z f 7 F A A A A D 2 + F P 8 t 0 j t v M a g t i 9 9 t R 4 C l f O 1 K 0 b a E K K F E 9 L 7 b O O p 7 H K d X E q S G 6 4 m F G K S t u k L Y 8 C 5 o O d C O N i O J h P E q z e k g O Q / F 7 w p T O 8 F / G 4 a + O B g Z 4 r R / x Q A A A A P f 9 r X K N a L s c j j o f 4 f E d a o Y n p R O w = = < / D a t a M a s h u p > 
</file>

<file path=customXml/itemProps1.xml><?xml version="1.0" encoding="utf-8"?>
<ds:datastoreItem xmlns:ds="http://schemas.openxmlformats.org/officeDocument/2006/customXml" ds:itemID="{E9D96C21-7AD8-498A-A766-A04E96D8ACE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0825部長レク用</vt:lpstr>
      <vt:lpstr>説明資料</vt:lpstr>
      <vt:lpstr>☆自己評価シート☆</vt:lpstr>
      <vt:lpstr>(別添様式)数値項目計算用</vt:lpstr>
      <vt:lpstr>参照用データ</vt:lpstr>
      <vt:lpstr>項目修正比較（井野瀬先生後様式&amp;項目変更）</vt:lpstr>
      <vt:lpstr>【参考】他自治体との比較</vt:lpstr>
      <vt:lpstr>'(別添様式)数値項目計算用'!Print_Area</vt:lpstr>
      <vt:lpstr>☆自己評価シート☆!Print_Area</vt:lpstr>
      <vt:lpstr>'0825部長レク用'!Print_Area</vt:lpstr>
      <vt:lpstr>'項目修正比較（井野瀬先生後様式&amp;項目変更）'!Print_Area</vt:lpstr>
      <vt:lpstr>参照用データ!Print_Area</vt:lpstr>
      <vt:lpstr>説明資料!Print_Area</vt:lpstr>
      <vt:lpstr>'(別添様式)数値項目計算用'!Print_Titles</vt:lpstr>
      <vt:lpstr>☆自己評価シート☆!Print_Titles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丹波市役所</cp:lastModifiedBy>
  <cp:lastPrinted>2023-09-27T02:19:54Z</cp:lastPrinted>
  <dcterms:created xsi:type="dcterms:W3CDTF">2022-07-22T08:37:12Z</dcterms:created>
  <dcterms:modified xsi:type="dcterms:W3CDTF">2023-10-04T01:26:27Z</dcterms:modified>
</cp:coreProperties>
</file>